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22" documentId="13_ncr:1_{F6CB121F-512D-4AA6-A0C1-0FB36C537598}" xr6:coauthVersionLast="47" xr6:coauthVersionMax="47" xr10:uidLastSave="{FA6C79A7-B1DC-4321-9C87-773C14E8132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J18" i="1"/>
  <c r="G9" i="1"/>
  <c r="G3" i="5"/>
  <c r="G2" i="5"/>
  <c r="G2" i="4"/>
  <c r="G4" i="5"/>
  <c r="G5"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9" i="5"/>
  <c r="L10" i="5"/>
  <c r="L11" i="5"/>
  <c r="L12" i="5"/>
  <c r="L13" i="5"/>
  <c r="L14" i="5"/>
  <c r="L15" i="5"/>
  <c r="L16" i="5"/>
  <c r="L17" i="5"/>
  <c r="L18" i="5"/>
  <c r="L19" i="5"/>
  <c r="L20" i="5"/>
  <c r="L21" i="5"/>
  <c r="L22" i="5"/>
  <c r="L23" i="5"/>
  <c r="L24" i="5"/>
  <c r="L25" i="5"/>
  <c r="L26" i="5"/>
  <c r="L27" i="5"/>
  <c r="L28" i="5"/>
  <c r="J4" i="5"/>
  <c r="J5" i="5"/>
  <c r="J6" i="5"/>
  <c r="J9" i="5"/>
  <c r="J10" i="5"/>
  <c r="J11" i="5"/>
  <c r="J12" i="5"/>
  <c r="J13" i="5"/>
  <c r="J14" i="5"/>
  <c r="J15" i="5"/>
  <c r="J16" i="5"/>
  <c r="J17" i="5"/>
  <c r="J18" i="5"/>
  <c r="J19" i="5"/>
  <c r="J20" i="5"/>
  <c r="J21" i="5"/>
  <c r="J22" i="5"/>
  <c r="J23" i="5"/>
  <c r="J24" i="5"/>
  <c r="J25" i="5"/>
  <c r="J26" i="5"/>
  <c r="J27" i="5"/>
  <c r="J28" i="5"/>
  <c r="I4" i="5"/>
  <c r="I5" i="5"/>
  <c r="I6" i="5"/>
  <c r="I9" i="5"/>
  <c r="I10" i="5"/>
  <c r="I11" i="5"/>
  <c r="I12" i="5"/>
  <c r="I13" i="5"/>
  <c r="I14" i="5"/>
  <c r="I15" i="5"/>
  <c r="I16" i="5"/>
  <c r="I17" i="5"/>
  <c r="I18" i="5"/>
  <c r="I19" i="5"/>
  <c r="I20" i="5"/>
  <c r="I21" i="5"/>
  <c r="I22" i="5"/>
  <c r="I23" i="5"/>
  <c r="I24" i="5"/>
  <c r="I25" i="5"/>
  <c r="I26" i="5"/>
  <c r="I27" i="5"/>
  <c r="I28" i="5"/>
  <c r="B4" i="5"/>
  <c r="B5" i="5"/>
  <c r="B6" i="5"/>
  <c r="B9" i="5"/>
  <c r="B10" i="5"/>
  <c r="B11" i="5"/>
  <c r="B12" i="5"/>
  <c r="B13" i="5"/>
  <c r="B14" i="5"/>
  <c r="B15" i="5"/>
  <c r="B16" i="5"/>
  <c r="B17" i="5"/>
  <c r="B18" i="5"/>
  <c r="B19" i="5"/>
  <c r="B20" i="5"/>
  <c r="B21" i="5"/>
  <c r="B22" i="5"/>
  <c r="B23" i="5"/>
  <c r="B24" i="5"/>
  <c r="B25" i="5"/>
  <c r="B26" i="5"/>
  <c r="B27" i="5"/>
  <c r="B28"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<sst xmlns="http://schemas.openxmlformats.org/spreadsheetml/2006/main" count="178617" uniqueCount="39092">
  <si>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</si>
  <si>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</si>
  <si>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</si>
  <si>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</si>
  <si>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</si>
  <si>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</si>
  <si>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</si>
  <si>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</si>
  <si>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</si>
  <si>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</si>
  <si>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</si>
  <si>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</si>
  <si>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</si>
  <si>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</si>
  <si>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</si>
  <si>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</si>
  <si>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</si>
  <si>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</si>
  <si>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</si>
  <si>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</si>
  <si>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</si>
  <si>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</si>
  <si>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</si>
  <si>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</si>
  <si>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</si>
  <si>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</si>
  <si>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</si>
  <si>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</si>
  <si>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</si>
  <si>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</si>
  <si>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</si>
  <si>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</si>
  <si>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</si>
  <si>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</si>
  <si>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</si>
  <si>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</si>
  <si>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</si>
  <si>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</si>
  <si>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</si>
  <si>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</si>
  <si>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</si>
  <si>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</si>
  <si>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</si>
  <si>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</si>
  <si>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</si>
  <si>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</si>
  <si>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</si>
  <si>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</si>
  <si>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</si>
  <si>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</si>
  <si>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</si>
  <si>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</si>
  <si>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</si>
  <si>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</si>
  <si>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</si>
  <si>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</si>
  <si>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</si>
  <si>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</si>
  <si>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</si>
  <si>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</si>
  <si>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</si>
  <si>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</si>
  <si>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</si>
  <si>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</si>
  <si>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</si>
  <si>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</si>
  <si>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</si>
  <si>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</si>
  <si>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</si>
  <si>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</si>
  <si>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</si>
  <si>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</si>
  <si>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</si>
  <si>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</si>
  <si>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</si>
  <si>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</si>
  <si>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</si>
  <si>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</si>
  <si>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</si>
  <si>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</si>
  <si>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</si>
  <si>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</si>
  <si>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</si>
  <si>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</si>
  <si>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</si>
  <si>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</si>
  <si>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</si>
  <si>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</si>
  <si>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</si>
  <si>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</si>
  <si>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</si>
  <si>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</si>
  <si>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</si>
  <si>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</si>
  <si>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</si>
  <si>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</si>
  <si>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</si>
  <si>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</si>
  <si>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</si>
  <si>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</si>
  <si>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</si>
  <si>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</si>
  <si>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</si>
  <si>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</si>
  <si>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</si>
  <si>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</si>
  <si>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</si>
  <si>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</si>
  <si>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</si>
  <si>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</si>
  <si>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</si>
  <si>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</si>
  <si>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</si>
  <si>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</si>
  <si>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</si>
  <si>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</si>
  <si>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</si>
  <si>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</si>
  <si>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</si>
  <si>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</si>
  <si>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</si>
  <si>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</si>
  <si>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</si>
  <si>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</si>
  <si>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</si>
  <si>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</si>
  <si>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</si>
  <si>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</si>
  <si>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</si>
  <si>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</si>
  <si>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</si>
  <si>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</si>
  <si>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</si>
  <si>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</si>
  <si>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</si>
  <si>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</si>
  <si>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</si>
  <si>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</si>
  <si>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</si>
  <si>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</si>
  <si>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</si>
  <si>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</si>
  <si>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</si>
  <si>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</si>
  <si>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</si>
  <si>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</si>
  <si>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</si>
  <si>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</si>
  <si>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</si>
  <si>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</si>
  <si>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</si>
  <si>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</si>
  <si>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</si>
  <si>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</si>
  <si>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</si>
  <si>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</si>
  <si>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</si>
  <si>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</si>
  <si>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</si>
  <si>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</si>
  <si>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</si>
  <si>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</si>
  <si>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</si>
  <si>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</si>
  <si>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</si>
  <si>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</si>
  <si>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</si>
  <si>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</si>
  <si>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</si>
  <si>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</si>
  <si>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</si>
  <si>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</si>
  <si>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</si>
  <si>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</si>
  <si>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</si>
  <si>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</si>
  <si>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</si>
  <si>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</si>
  <si>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</si>
  <si>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</si>
  <si>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</si>
  <si>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</si>
  <si>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</si>
  <si>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</si>
  <si>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</si>
  <si>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</si>
  <si>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</si>
  <si>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</si>
  <si>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</si>
  <si>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</si>
  <si>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</si>
  <si>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</si>
  <si>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</si>
  <si>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</si>
  <si>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</si>
  <si>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</si>
  <si>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</si>
  <si>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</si>
  <si>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</si>
  <si>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</si>
  <si>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</si>
  <si>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</si>
  <si>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</si>
  <si>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</si>
  <si>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</si>
  <si>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</si>
  <si>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</si>
  <si>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</si>
  <si>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</si>
  <si>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</si>
  <si>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</si>
  <si>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</si>
  <si>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</si>
  <si>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</si>
  <si>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</si>
  <si>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</si>
  <si>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</si>
  <si>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</si>
  <si>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</si>
  <si>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</si>
  <si>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</si>
  <si>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</si>
  <si>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</si>
  <si>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</si>
  <si>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</si>
  <si>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</si>
  <si>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</si>
  <si>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</si>
  <si>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</si>
  <si>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</si>
  <si>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</si>
  <si>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</si>
  <si>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</si>
  <si>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</si>
  <si>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</si>
  <si>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</si>
  <si>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</si>
  <si>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</si>
  <si>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</si>
  <si>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</si>
  <si>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</si>
  <si>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</si>
  <si>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</si>
  <si>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</si>
  <si>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</si>
  <si>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</si>
  <si>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</si>
  <si>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</si>
  <si>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</si>
  <si>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</si>
  <si>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</si>
  <si>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</si>
  <si>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</si>
  <si>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</si>
  <si>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</si>
  <si>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</si>
  <si>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</si>
  <si>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</si>
  <si>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</si>
  <si>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</si>
  <si>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</si>
  <si>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</si>
  <si>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</si>
  <si>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</si>
  <si>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</si>
  <si>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</si>
  <si>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</si>
  <si>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</si>
  <si>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</si>
  <si>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</si>
  <si>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</si>
  <si>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</si>
  <si>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</si>
  <si>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</si>
  <si>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</si>
  <si>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</si>
  <si>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</si>
  <si>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</si>
  <si>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</si>
  <si>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</si>
  <si>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</si>
  <si>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</si>
  <si>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</si>
  <si>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</si>
  <si>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</si>
  <si>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</si>
  <si>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</si>
  <si>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</si>
  <si>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</si>
  <si>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</si>
  <si>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</si>
  <si>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</si>
  <si>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</si>
  <si>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</si>
  <si>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</si>
  <si>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</si>
  <si>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</si>
  <si>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</si>
  <si>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</si>
  <si>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</si>
  <si>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</si>
  <si>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</si>
  <si>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</si>
  <si>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</si>
  <si>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</si>
  <si>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</si>
  <si>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</si>
  <si>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</si>
  <si>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</si>
  <si>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</si>
  <si>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</si>
  <si>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</si>
  <si>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</si>
  <si>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</si>
  <si>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</si>
  <si>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</si>
  <si>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</si>
  <si>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</si>
  <si>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</si>
  <si>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</si>
  <si>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</si>
  <si>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</si>
  <si>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</si>
  <si>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</si>
  <si>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</si>
  <si>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</si>
  <si>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</si>
  <si>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</si>
  <si>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</si>
  <si>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</si>
  <si>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</si>
  <si>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</si>
  <si>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</si>
  <si>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</si>
  <si>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</si>
  <si>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</si>
  <si>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</si>
  <si>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</si>
  <si>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</si>
  <si>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</si>
  <si>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</si>
  <si>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</si>
  <si>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</si>
  <si>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</si>
  <si>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</si>
  <si>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</si>
  <si>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</si>
  <si>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</si>
  <si>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</si>
  <si>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</si>
  <si>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</si>
  <si>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</si>
  <si>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</si>
  <si>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</si>
  <si>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</si>
  <si>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</si>
  <si>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</si>
  <si>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</si>
  <si>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</si>
  <si>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</si>
  <si>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</si>
  <si>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</si>
  <si>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</si>
  <si>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</si>
  <si>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</si>
  <si>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</si>
  <si>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</si>
  <si>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</si>
  <si>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</si>
  <si>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</si>
  <si>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</si>
  <si>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</si>
  <si>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</si>
  <si>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</si>
  <si>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</si>
  <si>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</si>
  <si>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</si>
  <si>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</si>
  <si>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</si>
  <si>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</si>
  <si>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</si>
  <si>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</si>
  <si>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</si>
  <si>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</si>
  <si>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</si>
  <si>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</si>
  <si>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</si>
  <si>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</si>
  <si>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</si>
  <si>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</si>
  <si>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</si>
  <si>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</si>
  <si>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</si>
  <si>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</si>
  <si>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</si>
  <si>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</si>
  <si>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</si>
  <si>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</si>
  <si>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</si>
  <si>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</si>
  <si>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</si>
  <si>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</si>
  <si>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</si>
  <si>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</si>
  <si>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</si>
  <si>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</si>
  <si>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</si>
  <si>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</si>
  <si>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</si>
  <si>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</si>
  <si>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</si>
  <si>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</si>
  <si>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</si>
  <si>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</si>
  <si>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</si>
  <si>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</si>
  <si>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</si>
  <si>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</si>
  <si>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</si>
  <si>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</si>
  <si>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</si>
  <si>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</si>
  <si>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</si>
  <si>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</si>
  <si>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</si>
  <si>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</si>
  <si>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</si>
  <si>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</si>
  <si>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</si>
  <si>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</si>
  <si>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</si>
  <si>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</si>
  <si>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</si>
  <si>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</si>
  <si>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</si>
  <si>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</si>
  <si>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</si>
  <si>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</si>
  <si>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</si>
  <si>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</si>
  <si>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</si>
  <si>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</si>
  <si>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</si>
  <si>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</si>
  <si>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</si>
  <si>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</si>
  <si>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</si>
  <si>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</si>
  <si>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</si>
  <si>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</si>
  <si>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</si>
  <si>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</si>
  <si>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</si>
  <si>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</si>
  <si>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</si>
  <si>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</si>
  <si>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</si>
  <si>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</si>
  <si>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</si>
  <si>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</si>
  <si>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</si>
  <si>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</si>
  <si>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</si>
  <si>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</si>
  <si>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</si>
  <si>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</si>
  <si>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</si>
  <si>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</si>
  <si>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</si>
  <si>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</si>
  <si>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</si>
  <si>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</si>
  <si>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</si>
  <si>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</si>
  <si>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</si>
  <si>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</si>
  <si>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</si>
  <si>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</si>
  <si>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</si>
  <si>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</si>
  <si>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</si>
  <si>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</si>
  <si>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</si>
  <si>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</si>
  <si>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</si>
  <si>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</si>
  <si>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</si>
  <si>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</si>
  <si>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</si>
  <si>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</si>
  <si>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</si>
  <si>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</si>
  <si>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</si>
  <si>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</si>
  <si>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</si>
  <si>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</si>
  <si>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</si>
  <si>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</si>
  <si>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</si>
  <si>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</si>
  <si>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</si>
  <si>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</si>
  <si>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</si>
  <si>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</si>
  <si>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</si>
  <si>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</si>
  <si>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</si>
  <si>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</si>
  <si>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</si>
  <si>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</si>
  <si>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</si>
  <si>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</si>
  <si>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</si>
  <si>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</si>
  <si>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</si>
  <si>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</si>
  <si>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</si>
  <si>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</si>
  <si>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</si>
  <si>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</si>
  <si>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</si>
  <si>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</si>
  <si>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</si>
  <si>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</si>
  <si>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</si>
  <si>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</si>
  <si>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</si>
  <si>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</si>
  <si>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</si>
  <si>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</si>
  <si>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</si>
  <si>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</si>
  <si>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</si>
  <si>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</si>
  <si>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</si>
  <si>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</si>
  <si>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</si>
  <si>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</si>
  <si>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</si>
  <si>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</si>
  <si>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</si>
  <si>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</si>
  <si>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</si>
  <si>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</si>
  <si>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</si>
  <si>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</si>
  <si>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</si>
  <si>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</si>
  <si>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</si>
  <si>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</si>
  <si>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</si>
  <si>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</si>
  <si>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</si>
  <si>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</si>
  <si>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</si>
  <si>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</si>
  <si>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</si>
  <si>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</si>
  <si>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</si>
  <si>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</si>
  <si>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</si>
  <si>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</si>
  <si>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</si>
  <si>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</si>
  <si>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</si>
  <si>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</si>
  <si>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</si>
  <si>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</si>
  <si>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</si>
  <si>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</si>
  <si>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</si>
  <si>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</si>
  <si>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</si>
  <si>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</si>
  <si>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</si>
  <si>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</si>
  <si>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</si>
  <si>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</si>
  <si>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</si>
  <si>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</si>
  <si>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</si>
  <si>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</si>
  <si>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</si>
  <si>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</si>
  <si>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</si>
  <si>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</si>
  <si>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</si>
  <si>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</si>
  <si>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</si>
  <si>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</si>
  <si>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</si>
  <si>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</si>
  <si>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</si>
  <si>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</si>
  <si>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</si>
  <si>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</si>
  <si>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</si>
  <si>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</si>
  <si>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</si>
  <si>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</si>
  <si>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</si>
  <si>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</si>
  <si>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</si>
  <si>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</si>
  <si>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</si>
  <si>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</si>
  <si>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</si>
  <si>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</si>
  <si>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</si>
  <si>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</si>
  <si>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</si>
  <si>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</si>
  <si>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</si>
  <si>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</si>
  <si>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</si>
  <si>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</si>
  <si>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</si>
  <si>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</si>
  <si>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</si>
  <si>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</si>
  <si>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</si>
  <si>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</si>
  <si>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</si>
  <si>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</si>
  <si>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</si>
  <si>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</si>
  <si>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</si>
  <si>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</si>
  <si>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</si>
  <si>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</si>
  <si>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</si>
  <si>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</si>
  <si>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</si>
  <si>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</si>
  <si>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</si>
  <si>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</si>
  <si>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</si>
  <si>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</si>
  <si>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</si>
  <si>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</si>
  <si>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</si>
  <si>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</si>
  <si>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</si>
  <si>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</si>
  <si>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</si>
  <si>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</si>
  <si>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</si>
  <si>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</si>
  <si>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</si>
  <si>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</si>
  <si>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</si>
  <si>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</si>
  <si>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</si>
  <si>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</si>
  <si>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</si>
  <si>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</si>
  <si>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</si>
  <si>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</si>
  <si>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</si>
  <si>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</si>
  <si>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</si>
  <si>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</si>
  <si>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</si>
  <si>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</si>
  <si>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</si>
  <si>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</si>
  <si>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</si>
  <si>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</si>
  <si>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</si>
  <si>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</si>
  <si>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</si>
  <si>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</si>
  <si>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</si>
  <si>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</si>
  <si>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</si>
  <si>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</si>
  <si>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</si>
  <si>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</si>
  <si>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</si>
  <si>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</si>
  <si>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</si>
  <si>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</si>
  <si>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</si>
  <si>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</si>
  <si>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</si>
  <si>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</si>
  <si>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</si>
  <si>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</si>
  <si>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</si>
  <si>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</si>
  <si>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</si>
  <si>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</si>
  <si>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</si>
  <si>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</si>
  <si>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</si>
  <si>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</si>
  <si>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</si>
  <si>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</si>
  <si>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</si>
  <si>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</si>
  <si>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</si>
  <si>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</si>
  <si>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</si>
  <si>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</si>
  <si>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</si>
  <si>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</si>
  <si>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</si>
  <si>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</si>
  <si>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</si>
  <si>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</si>
  <si>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</si>
  <si>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</si>
  <si>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</si>
  <si>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</si>
  <si>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</si>
  <si>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</si>
  <si>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</si>
  <si>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</si>
  <si>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</si>
  <si>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</si>
  <si>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</si>
  <si>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</si>
  <si>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</si>
  <si>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</si>
  <si>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</si>
  <si>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</si>
  <si>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</si>
  <si>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</si>
  <si>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</si>
  <si>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</si>
  <si>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</si>
  <si>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</si>
  <si>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</si>
  <si>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</si>
  <si>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</si>
  <si>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</si>
  <si>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</si>
  <si>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</si>
  <si>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</si>
  <si>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</si>
  <si>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</si>
  <si>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</si>
  <si>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</si>
  <si>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</si>
  <si>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</si>
  <si>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</si>
  <si>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</si>
  <si>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</si>
  <si>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</si>
  <si>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</si>
  <si>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</si>
  <si>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</si>
  <si>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</si>
  <si>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</si>
  <si>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</si>
  <si>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</si>
  <si>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</si>
  <si>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</si>
  <si>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</si>
  <si>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</si>
  <si>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</si>
  <si>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</si>
  <si>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</si>
  <si>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</si>
  <si>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</si>
  <si>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</si>
  <si>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</si>
  <si>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</si>
  <si>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</si>
  <si>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</si>
  <si>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</si>
  <si>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</si>
  <si>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</si>
  <si>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</si>
  <si>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</si>
  <si>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</si>
  <si>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</si>
  <si>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</si>
  <si>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</si>
  <si>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</si>
  <si>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</si>
  <si>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</si>
  <si>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</si>
  <si>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</si>
  <si>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</si>
  <si>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</si>
  <si>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</si>
  <si>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</si>
  <si>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</si>
  <si>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</si>
  <si>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</si>
  <si>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</si>
  <si>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</si>
  <si>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</si>
  <si>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</si>
  <si>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</si>
  <si>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</si>
  <si>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</si>
  <si>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</si>
  <si>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</si>
  <si>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</si>
  <si>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</si>
  <si>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</si>
  <si>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</si>
  <si>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</si>
  <si>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</si>
  <si>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</si>
  <si>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</si>
  <si>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</si>
  <si>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</si>
  <si>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</si>
  <si>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</si>
  <si>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</si>
  <si>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</si>
  <si>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</si>
  <si>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</si>
  <si>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</si>
  <si>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</si>
  <si>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</si>
  <si>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</si>
  <si>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</si>
  <si>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</si>
  <si>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</si>
  <si>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</si>
  <si>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</si>
  <si>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</si>
  <si>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</si>
  <si>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</si>
  <si>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</si>
  <si>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</si>
  <si>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</si>
  <si>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</si>
  <si>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</si>
  <si>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</si>
  <si>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</si>
  <si>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</si>
  <si>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</si>
  <si>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</si>
  <si>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</si>
  <si>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</si>
  <si>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</si>
  <si>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</si>
  <si>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</si>
  <si>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</si>
  <si>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</si>
  <si>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</si>
  <si>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</si>
  <si>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</si>
  <si>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</si>
  <si>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</si>
  <si>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</si>
  <si>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</si>
  <si>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</si>
  <si>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</si>
  <si>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</si>
  <si>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</si>
  <si>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</si>
  <si>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</si>
  <si>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</si>
  <si>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</si>
  <si>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</si>
  <si>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</si>
  <si>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</si>
  <si>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</si>
  <si>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</si>
  <si>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</si>
  <si>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</si>
  <si>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</si>
  <si>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</si>
  <si>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</si>
  <si>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</si>
  <si>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</si>
  <si>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</si>
  <si>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</si>
  <si>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</si>
  <si>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</si>
  <si>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</si>
  <si>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</si>
  <si>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</si>
  <si>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</si>
  <si>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</si>
  <si>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</si>
  <si>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</si>
  <si>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</si>
  <si>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</si>
  <si>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</si>
  <si>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</si>
  <si>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</si>
  <si>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</si>
  <si>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</si>
  <si>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</si>
  <si>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</si>
  <si>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</si>
  <si>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</si>
  <si>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</si>
  <si>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</si>
  <si>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</si>
  <si>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</si>
  <si>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</si>
  <si>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</si>
  <si>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</si>
  <si>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</si>
  <si>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</si>
  <si>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</si>
  <si>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</si>
  <si>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</si>
  <si>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</si>
  <si>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</si>
  <si>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</si>
  <si>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</si>
  <si>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</si>
  <si>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</si>
  <si>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</si>
  <si>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</si>
  <si>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</si>
  <si>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</si>
  <si>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</si>
  <si>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</si>
  <si>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</si>
  <si>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</si>
  <si>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</si>
  <si>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</si>
  <si>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</si>
  <si>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</si>
  <si>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</si>
  <si>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</si>
  <si>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</si>
  <si>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</si>
  <si>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</si>
  <si>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</si>
  <si>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</si>
  <si>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</si>
  <si>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</si>
  <si>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</si>
  <si>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</si>
  <si>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</si>
  <si>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</si>
  <si>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</si>
  <si>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</si>
  <si>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</si>
  <si>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</si>
  <si>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</si>
  <si>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</si>
  <si>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</si>
  <si>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</si>
  <si>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</si>
  <si>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</si>
  <si>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</si>
  <si>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</si>
  <si>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</si>
  <si>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</si>
  <si>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</si>
  <si>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</si>
  <si>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</si>
  <si>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</si>
  <si>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</si>
  <si>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</si>
  <si>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</si>
  <si>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</si>
  <si>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</si>
  <si>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</si>
  <si>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</si>
  <si>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</si>
  <si>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</si>
  <si>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</si>
  <si>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</si>
  <si>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</si>
  <si>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</si>
  <si>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</si>
  <si>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</si>
  <si>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</si>
  <si>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</si>
  <si>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</si>
  <si>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</si>
  <si>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</si>
  <si>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</si>
  <si>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</si>
  <si>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</si>
  <si>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</si>
  <si>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</si>
  <si>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</si>
  <si>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</si>
  <si>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</si>
  <si>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</si>
  <si>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</si>
  <si>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</si>
  <si>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</si>
  <si>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</si>
  <si>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</si>
  <si>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</si>
  <si>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</si>
  <si>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</si>
  <si>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</si>
  <si>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</si>
  <si>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</si>
  <si>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</si>
  <si>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</si>
  <si>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</si>
  <si>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</si>
  <si>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</si>
  <si>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</si>
  <si>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</si>
  <si>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</si>
  <si>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</si>
  <si>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</si>
  <si>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</si>
  <si>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</si>
  <si>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</si>
  <si>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</si>
  <si>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</si>
  <si>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</si>
  <si>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</si>
  <si>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</si>
  <si>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</si>
  <si>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</si>
  <si>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</si>
  <si>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</si>
  <si>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</si>
  <si>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</si>
  <si>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</si>
  <si>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</si>
  <si>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</si>
  <si>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</si>
  <si>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</si>
  <si>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</si>
  <si>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</si>
  <si>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</si>
  <si>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</si>
  <si>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</si>
  <si>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</si>
  <si>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</si>
  <si>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</si>
  <si>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</si>
  <si>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</si>
  <si>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</si>
  <si>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</si>
  <si>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</si>
  <si>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</si>
  <si>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</si>
  <si>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</si>
  <si>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</si>
  <si>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</si>
  <si>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</si>
  <si>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</si>
  <si>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</si>
  <si>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</si>
  <si>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</si>
  <si>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</si>
  <si>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</si>
  <si>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</si>
  <si>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</si>
  <si>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</si>
  <si>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</si>
  <si>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</si>
  <si>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</si>
  <si>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</si>
  <si>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</si>
  <si>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</si>
  <si>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</si>
  <si>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</si>
  <si>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</si>
  <si>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</si>
  <si>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</si>
  <si>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</si>
  <si>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</si>
  <si>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</si>
  <si>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</si>
  <si>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</si>
  <si>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</si>
  <si>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</si>
  <si>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</si>
  <si>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</si>
  <si>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</si>
  <si>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</si>
  <si>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</si>
  <si>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</si>
  <si>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</si>
  <si>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</si>
  <si>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</si>
  <si>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</si>
  <si>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</si>
  <si>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</si>
  <si>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</si>
  <si>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</si>
  <si>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</si>
  <si>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</si>
  <si>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</si>
  <si>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</si>
  <si>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</si>
  <si>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</si>
  <si>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</si>
  <si>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</si>
  <si>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</si>
  <si>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</si>
  <si>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</si>
  <si>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</si>
  <si>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</si>
  <si>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</si>
  <si>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</si>
  <si>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</si>
  <si>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</si>
  <si>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</si>
  <si>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</si>
  <si>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</si>
  <si>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</si>
  <si>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</si>
  <si>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</si>
  <si>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</si>
  <si>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</si>
  <si>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</si>
  <si>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</si>
  <si>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</si>
  <si>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</si>
  <si>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</si>
  <si>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</si>
  <si>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</si>
  <si>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</si>
  <si>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</si>
  <si>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</si>
  <si>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</si>
  <si>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</si>
  <si>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</si>
  <si>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</si>
  <si>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</si>
  <si>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</si>
  <si>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</si>
  <si>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</si>
  <si>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</si>
  <si>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</si>
  <si>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</si>
  <si>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</si>
  <si>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</si>
  <si>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</si>
  <si>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</si>
  <si>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</si>
  <si>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</si>
  <si>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</si>
  <si>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</si>
  <si>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</si>
  <si>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</si>
  <si>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</si>
  <si>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</si>
  <si>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</si>
  <si>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</si>
  <si>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</si>
  <si>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</si>
  <si>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</si>
  <si>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</si>
  <si>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</si>
  <si>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</si>
  <si>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</si>
  <si>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</si>
  <si>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</si>
  <si>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</si>
  <si>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</si>
  <si>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</si>
  <si>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</si>
  <si>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</si>
  <si>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</si>
  <si>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</si>
  <si>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</si>
  <si>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</si>
  <si>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</si>
  <si>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</si>
  <si>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</si>
  <si>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</si>
  <si>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</si>
  <si>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</si>
  <si>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</si>
  <si>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</si>
  <si>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</si>
  <si>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</si>
  <si>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</si>
  <si>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</si>
  <si>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</si>
  <si>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</si>
  <si>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</si>
  <si>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</si>
  <si>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</si>
  <si>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</si>
  <si>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</si>
  <si>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</si>
  <si>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</si>
  <si>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</si>
  <si>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</si>
  <si>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</si>
  <si>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</si>
  <si>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</si>
  <si>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</si>
  <si>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</si>
  <si>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</si>
  <si>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</si>
  <si>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</si>
  <si>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</si>
  <si>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</si>
  <si>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</si>
  <si>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</si>
  <si>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</si>
  <si>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</si>
  <si>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</si>
  <si>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</si>
  <si>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</si>
  <si>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</si>
  <si>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</si>
  <si>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</si>
  <si>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</si>
  <si>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</si>
  <si>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</si>
  <si>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</si>
  <si>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</si>
  <si>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</si>
  <si>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</si>
  <si>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</si>
  <si>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</si>
  <si>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</si>
  <si>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</si>
  <si>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</si>
  <si>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</si>
  <si>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</si>
  <si>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</si>
  <si>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</si>
  <si>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</si>
  <si>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</si>
  <si>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</si>
  <si>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</si>
  <si>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</si>
  <si>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</si>
  <si>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</si>
  <si>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</si>
  <si>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</si>
  <si>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</si>
  <si>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</si>
  <si>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</si>
  <si>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</si>
  <si>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</si>
  <si>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</si>
  <si>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</si>
  <si>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</si>
  <si>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</si>
  <si>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</si>
  <si>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</si>
  <si>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</si>
  <si>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</si>
  <si>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</si>
  <si>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</si>
  <si>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</si>
  <si>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</si>
  <si>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</si>
  <si>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</si>
  <si>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</si>
  <si>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</si>
  <si>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</si>
  <si>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</si>
  <si>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</si>
  <si>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</si>
  <si>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</si>
  <si>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</si>
  <si>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</si>
  <si>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</si>
  <si>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</si>
  <si>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</si>
  <si>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</si>
  <si>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</si>
  <si>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</si>
  <si>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</si>
  <si>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</si>
  <si>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</si>
  <si>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</si>
  <si>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</si>
  <si>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</si>
  <si>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</si>
  <si>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</si>
  <si>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</si>
  <si>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</si>
  <si>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</si>
  <si>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</si>
  <si>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</si>
  <si>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</si>
  <si>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</si>
  <si>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</si>
  <si>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</si>
  <si>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</si>
  <si>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</si>
  <si>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</si>
  <si>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</si>
  <si>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</si>
  <si>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</si>
  <si>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</si>
  <si>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</si>
  <si>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</si>
  <si>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</si>
  <si>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</si>
  <si>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</si>
  <si>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</si>
  <si>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</si>
  <si>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</si>
  <si>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</si>
  <si>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</si>
  <si>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</si>
  <si>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</si>
  <si>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</si>
  <si>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</si>
  <si>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</si>
  <si>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</si>
  <si>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</si>
  <si>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</si>
  <si>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</si>
  <si>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</si>
  <si>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</si>
  <si>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</si>
  <si>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</si>
  <si>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</si>
  <si>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</si>
  <si>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</si>
  <si>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</si>
  <si>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</si>
  <si>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</si>
  <si>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</si>
  <si>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</si>
  <si>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</si>
  <si>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</si>
  <si>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</si>
  <si>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</si>
  <si>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</si>
  <si>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</si>
  <si>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</si>
  <si>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</si>
  <si>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</si>
  <si>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</si>
  <si>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</si>
  <si>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</si>
  <si>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</si>
  <si>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</si>
  <si>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</si>
  <si>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</si>
  <si>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</si>
  <si>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</si>
  <si>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</si>
  <si>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</si>
  <si>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</si>
  <si>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</si>
  <si>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</si>
  <si>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</si>
  <si>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</si>
  <si>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</si>
  <si>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</si>
  <si>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</si>
  <si>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</si>
  <si>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</si>
  <si>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</si>
  <si>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</si>
  <si>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</si>
  <si>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</si>
  <si>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</si>
  <si>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</si>
  <si>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</si>
  <si>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</si>
  <si>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</si>
  <si>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</si>
  <si>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</si>
  <si>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</si>
  <si>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</si>
  <si>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</si>
  <si>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</si>
  <si>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</si>
  <si>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</si>
  <si>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</si>
  <si>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</si>
  <si>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</si>
  <si>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</si>
  <si>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</si>
  <si>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</si>
  <si>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</si>
  <si>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</si>
  <si>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</si>
  <si>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</si>
  <si>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</si>
  <si>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</si>
  <si>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</si>
  <si>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</si>
  <si>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</si>
  <si>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</si>
  <si>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</si>
  <si>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</si>
  <si>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</si>
  <si>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</si>
  <si>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</si>
  <si>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</si>
  <si>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</si>
  <si>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</si>
  <si>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</si>
  <si>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</si>
  <si>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</si>
  <si>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</si>
  <si>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</si>
  <si>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</si>
  <si>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</si>
  <si>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</si>
  <si>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</si>
  <si>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</si>
  <si>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</si>
  <si>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</si>
  <si>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</si>
  <si>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</si>
  <si>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</si>
  <si>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</si>
  <si>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</si>
  <si>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</si>
  <si>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</si>
  <si>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</si>
  <si>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</si>
  <si>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</si>
  <si>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</si>
  <si>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</si>
  <si>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</si>
  <si>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</si>
  <si>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</si>
  <si>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</si>
  <si>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</si>
  <si>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</si>
  <si>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</si>
  <si>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</si>
  <si>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</si>
  <si>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</si>
  <si>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</si>
  <si>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</si>
  <si>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</si>
  <si>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</si>
  <si>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</si>
  <si>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</si>
  <si>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</si>
  <si>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</si>
  <si>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</si>
  <si>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</si>
  <si>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</si>
  <si>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</si>
  <si>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</si>
  <si>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</si>
  <si>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</si>
  <si>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</si>
  <si>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</si>
  <si>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</si>
  <si>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</si>
  <si>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</si>
  <si>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</si>
  <si>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</si>
  <si>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</si>
  <si>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</si>
  <si>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</si>
  <si>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</si>
  <si>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</si>
  <si>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</si>
  <si>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</si>
  <si>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</si>
  <si>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</si>
  <si>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</si>
  <si>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</si>
  <si>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</si>
  <si>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</si>
  <si>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</si>
  <si>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</si>
  <si>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</si>
  <si>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</si>
  <si>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</si>
  <si>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</si>
  <si>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</si>
  <si>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</si>
  <si>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</si>
  <si>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</si>
  <si>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</si>
  <si>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</si>
  <si>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</si>
  <si>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</si>
  <si>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</si>
  <si>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</si>
  <si>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</si>
  <si>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</si>
  <si>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</si>
  <si>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</si>
  <si>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</si>
  <si>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</si>
  <si>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</si>
  <si>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</si>
  <si>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</si>
  <si>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</si>
  <si>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</si>
  <si>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</si>
  <si>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</si>
  <si>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</si>
  <si>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</si>
  <si>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</si>
  <si>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</si>
  <si>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</si>
  <si>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</si>
  <si>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</si>
  <si>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</si>
  <si>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</si>
  <si>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</si>
  <si>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</si>
  <si>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</si>
  <si>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</si>
  <si>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</si>
  <si>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</si>
  <si>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</si>
  <si>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</si>
  <si>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</si>
  <si>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</si>
  <si>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</si>
  <si>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</si>
  <si>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</si>
  <si>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</si>
  <si>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</si>
  <si>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</si>
  <si>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</si>
  <si>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</si>
  <si>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</si>
  <si>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</si>
  <si>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</si>
  <si>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</si>
  <si>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</si>
  <si>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</si>
  <si>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</si>
  <si>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</si>
  <si>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</si>
  <si>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</si>
  <si>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</si>
  <si>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</si>
  <si>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</si>
  <si>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</si>
  <si>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</si>
  <si>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</si>
  <si>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</si>
  <si>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</si>
  <si>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</si>
  <si>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</si>
  <si>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</si>
  <si>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</si>
  <si>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</si>
  <si>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</si>
  <si>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</si>
  <si>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</si>
  <si>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</si>
  <si>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</si>
  <si>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</si>
  <si>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</si>
  <si>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</si>
  <si>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</si>
  <si>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</si>
  <si>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</si>
  <si>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</si>
  <si>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</si>
  <si>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</si>
  <si>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</si>
  <si>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</si>
  <si>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</si>
  <si>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</si>
  <si>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</si>
  <si>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</si>
  <si>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</si>
  <si>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</si>
  <si>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</si>
  <si>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</si>
  <si>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</si>
  <si>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</si>
  <si>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</si>
  <si>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</si>
  <si>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</si>
  <si>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</si>
  <si>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</si>
  <si>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</si>
  <si>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</si>
  <si>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</si>
  <si>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</si>
  <si>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</si>
  <si>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</si>
  <si>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</si>
  <si>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</si>
  <si>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</si>
  <si>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</si>
  <si>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</si>
  <si>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</si>
  <si>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</si>
  <si>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</si>
  <si>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</si>
  <si>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</si>
  <si>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</si>
  <si>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</si>
  <si>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</si>
  <si>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</si>
  <si>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</si>
  <si>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</si>
  <si>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</si>
  <si>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</si>
  <si>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</si>
  <si>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</si>
  <si>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</si>
  <si>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</si>
  <si>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</si>
  <si>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</si>
  <si>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</si>
  <si>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</si>
  <si>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</si>
  <si>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</si>
  <si>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</si>
  <si>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</si>
  <si>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</si>
  <si>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</si>
  <si>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</si>
  <si>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</si>
  <si>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</si>
  <si>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</si>
  <si>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</si>
  <si>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</si>
  <si>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</si>
  <si>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</si>
  <si>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</si>
  <si>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</si>
  <si>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</si>
  <si>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</si>
  <si>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</si>
  <si>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</si>
  <si>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</si>
  <si>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</si>
  <si>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</si>
  <si>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</si>
  <si>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</si>
  <si>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</si>
  <si>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</si>
  <si>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</si>
  <si>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</si>
  <si>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</si>
  <si>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</si>
  <si>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</si>
  <si>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</si>
  <si>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</si>
  <si>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</si>
  <si>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</si>
  <si>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</si>
  <si>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</si>
  <si>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</si>
  <si>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</si>
  <si>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</si>
  <si>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</si>
  <si>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</si>
  <si>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</si>
  <si>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</si>
  <si>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</si>
  <si>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</si>
  <si>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</si>
  <si>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</si>
  <si>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</si>
  <si>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</si>
  <si>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</si>
  <si>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</si>
  <si>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</si>
  <si>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</si>
  <si>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</si>
  <si>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</si>
  <si>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</si>
  <si>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</si>
  <si>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</si>
  <si>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</si>
  <si>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</si>
  <si>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</si>
  <si>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</si>
  <si>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</si>
  <si>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</si>
  <si>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</si>
  <si>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</si>
  <si>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</si>
  <si>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</si>
  <si>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</si>
  <si>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</si>
  <si>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</si>
  <si>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</si>
  <si>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</si>
  <si>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</si>
  <si>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</si>
  <si>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</si>
  <si>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</si>
  <si>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</si>
  <si>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</si>
  <si>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</si>
  <si>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</si>
  <si>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</si>
  <si>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</si>
  <si>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</si>
  <si>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</si>
  <si>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</si>
  <si>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</si>
  <si>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</si>
  <si>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</si>
  <si>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</si>
  <si>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</si>
  <si>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</si>
  <si>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</si>
  <si>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</si>
  <si>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</si>
  <si>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</si>
  <si>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</si>
  <si>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</si>
  <si>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</si>
  <si>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</si>
  <si>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</si>
  <si>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</si>
  <si>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</si>
  <si>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</si>
  <si>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</si>
  <si>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</si>
  <si>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</si>
  <si>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</si>
  <si>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</si>
  <si>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</si>
  <si>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</si>
  <si>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</si>
  <si>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</si>
  <si>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</si>
  <si>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</si>
  <si>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</si>
  <si>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</si>
  <si>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</si>
  <si>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</si>
  <si>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</si>
  <si>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</si>
  <si>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</si>
  <si>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</si>
  <si>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</si>
  <si>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</si>
  <si>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</si>
  <si>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</si>
  <si>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</si>
  <si>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</si>
  <si>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</si>
  <si>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</si>
  <si>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</si>
  <si>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</si>
  <si>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</si>
  <si>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</si>
  <si>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</si>
  <si>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</si>
  <si>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</si>
  <si>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</si>
  <si>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</si>
  <si>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</si>
  <si>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</si>
  <si>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</si>
  <si>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</si>
  <si>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</si>
  <si>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</si>
  <si>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</si>
  <si>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</si>
  <si>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</si>
  <si>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</si>
  <si>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</si>
  <si>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</si>
  <si>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</si>
  <si>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</si>
  <si>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</si>
  <si>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</si>
  <si>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</si>
  <si>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</si>
  <si>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</si>
  <si>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</si>
  <si>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</si>
  <si>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</si>
  <si>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</si>
  <si>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</si>
  <si>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</si>
  <si>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</si>
  <si>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</si>
  <si>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</si>
  <si>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</si>
  <si>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</si>
  <si>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</si>
  <si>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</si>
  <si>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</si>
  <si>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</si>
  <si>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</si>
  <si>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</si>
  <si>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</si>
  <si>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</si>
  <si>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</si>
  <si>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</si>
  <si>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</si>
  <si>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</si>
  <si>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</si>
  <si>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</si>
  <si>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</si>
  <si>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</si>
  <si>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</si>
  <si>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</si>
  <si>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</si>
  <si>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</si>
  <si>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</si>
  <si>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</si>
  <si>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</si>
  <si>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</si>
  <si>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</si>
  <si>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</si>
  <si>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</si>
  <si>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</si>
  <si>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</si>
  <si>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</si>
  <si>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</si>
  <si>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</si>
  <si>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</si>
  <si>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</si>
  <si>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</si>
  <si>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</si>
  <si>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</si>
  <si>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</si>
  <si>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</si>
  <si>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</si>
  <si>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</si>
  <si>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</si>
  <si>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</si>
  <si>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</si>
  <si>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</si>
  <si>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</si>
  <si>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</si>
  <si>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</si>
  <si>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</si>
  <si>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</si>
  <si>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</si>
  <si>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</si>
  <si>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</si>
  <si>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</si>
  <si>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</si>
  <si>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</si>
  <si>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</si>
  <si>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</si>
  <si>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</si>
  <si>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</si>
  <si>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</si>
  <si>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</si>
  <si>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</si>
  <si>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</si>
  <si>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</si>
  <si>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</si>
  <si>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</si>
  <si>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</si>
  <si>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</si>
  <si>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</si>
  <si>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</si>
  <si>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</si>
  <si>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</si>
  <si>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</si>
  <si>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</si>
  <si>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</si>
  <si>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</si>
  <si>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</si>
  <si>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</si>
  <si>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</si>
  <si>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</si>
  <si>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</si>
  <si>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</si>
  <si>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</si>
  <si>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</si>
  <si>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</si>
  <si>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</si>
  <si>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</si>
  <si>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</si>
  <si>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</si>
  <si>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</si>
  <si>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</si>
  <si>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</si>
  <si>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</si>
  <si>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</si>
  <si>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</si>
  <si>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</si>
  <si>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</si>
  <si>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</si>
  <si>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</si>
  <si>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</si>
  <si>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</si>
  <si>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</si>
  <si>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</si>
  <si>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</si>
  <si>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</si>
  <si>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</si>
  <si>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</si>
  <si>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</si>
  <si>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</si>
  <si>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</si>
  <si>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</si>
  <si>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</si>
  <si>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</si>
  <si>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</si>
  <si>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</si>
  <si>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</si>
  <si>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</si>
  <si>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</si>
  <si>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</si>
  <si>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</si>
  <si>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</si>
  <si>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</si>
  <si>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</si>
  <si>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</si>
  <si>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</si>
  <si>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</si>
  <si>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</si>
  <si>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</si>
  <si>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</si>
  <si>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</si>
  <si>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</si>
  <si>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</si>
  <si>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</si>
  <si>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</si>
  <si>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</si>
  <si>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</si>
  <si>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</si>
  <si>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</si>
  <si>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</si>
  <si>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</si>
  <si>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</si>
  <si>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</si>
  <si>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</si>
  <si>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</si>
  <si>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</si>
  <si>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</si>
  <si>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</si>
  <si>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</si>
  <si>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</si>
  <si>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</si>
  <si>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</si>
  <si>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</si>
  <si>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</si>
  <si>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</si>
  <si>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</si>
  <si>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</si>
  <si>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</si>
  <si>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</si>
  <si>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</si>
  <si>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</si>
  <si>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</si>
  <si>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</si>
  <si>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</si>
  <si>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</si>
  <si>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</si>
  <si>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</si>
  <si>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</si>
  <si>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</si>
  <si>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</si>
  <si>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</si>
  <si>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</si>
  <si>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</si>
  <si>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</si>
  <si>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</si>
  <si>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</si>
  <si>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</si>
  <si>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</si>
  <si>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</si>
  <si>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</si>
  <si>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</si>
  <si>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</si>
  <si>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</si>
  <si>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</si>
  <si>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</si>
  <si>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</si>
  <si>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</si>
  <si>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</si>
  <si>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</si>
  <si>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</si>
  <si>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</si>
  <si>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</si>
  <si>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</si>
  <si>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</si>
  <si>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</si>
  <si>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</si>
  <si>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</si>
  <si>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</si>
  <si>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</si>
  <si>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</si>
  <si>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</si>
  <si>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</si>
  <si>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</si>
  <si>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</si>
  <si>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</si>
  <si>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</si>
  <si>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</si>
  <si>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</si>
  <si>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</si>
  <si>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</si>
  <si>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</si>
  <si>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</si>
  <si>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</si>
  <si>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</si>
  <si>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</si>
  <si>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</si>
  <si>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</si>
  <si>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</si>
  <si>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</si>
  <si>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</si>
  <si>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</si>
  <si>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</si>
  <si>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</si>
  <si>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</si>
  <si>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</si>
  <si>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</si>
  <si>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</si>
  <si>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</si>
  <si>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</si>
  <si>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</si>
  <si>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</si>
  <si>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</si>
  <si>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</si>
  <si>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</si>
  <si>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</si>
  <si>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</si>
  <si>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</si>
  <si>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</si>
  <si>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</si>
  <si>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</si>
  <si>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</si>
  <si>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</si>
  <si>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</si>
  <si>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</si>
  <si>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</si>
  <si>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</si>
  <si>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</si>
  <si>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</si>
  <si>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</si>
  <si>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</si>
  <si>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</si>
  <si>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</si>
  <si>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</si>
  <si>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</si>
  <si>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</si>
  <si>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</si>
  <si>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</si>
  <si>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</si>
  <si>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</si>
  <si>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</si>
  <si>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</si>
  <si>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</si>
  <si>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</si>
  <si>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</si>
  <si>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</si>
  <si>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</si>
  <si>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</si>
  <si>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</si>
  <si>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</si>
  <si>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</si>
  <si>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</si>
  <si>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</si>
  <si>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</si>
  <si>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</si>
  <si>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</si>
  <si>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</si>
  <si>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</si>
  <si>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</si>
  <si>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</si>
  <si>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</si>
  <si>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</si>
  <si>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</si>
  <si>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</si>
  <si>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</si>
  <si>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</si>
  <si>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</si>
  <si>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</si>
  <si>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</si>
  <si>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</si>
  <si>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</si>
  <si>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</si>
  <si>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</si>
  <si>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</si>
  <si>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</si>
  <si>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</si>
  <si>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</si>
  <si>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</si>
  <si>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</si>
  <si>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</si>
  <si>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</si>
  <si>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</si>
  <si>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</si>
  <si>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</si>
  <si>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</si>
  <si>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</si>
  <si>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</si>
  <si>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</si>
  <si>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</si>
  <si>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</si>
  <si>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</si>
  <si>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</si>
  <si>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</si>
  <si>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</si>
  <si>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</si>
  <si>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</si>
  <si>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</si>
  <si>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</si>
  <si>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</si>
  <si>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</si>
  <si>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</si>
  <si>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</si>
  <si>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</si>
  <si>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</si>
  <si>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</si>
  <si>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</si>
  <si>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</si>
  <si>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</si>
  <si>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</si>
  <si>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</si>
  <si>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</si>
  <si>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</si>
  <si>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</si>
  <si>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</si>
  <si>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</si>
  <si>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</si>
  <si>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</si>
  <si>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</si>
  <si>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</si>
  <si>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</si>
  <si>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</si>
  <si>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</si>
  <si>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</si>
  <si>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</si>
  <si>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</si>
  <si>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</si>
  <si>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</si>
  <si>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</si>
  <si>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</si>
  <si>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</si>
  <si>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</si>
  <si>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</si>
  <si>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</si>
  <si>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</si>
  <si>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</si>
  <si>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</si>
  <si>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</si>
  <si>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</si>
  <si>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</si>
  <si>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</si>
  <si>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</si>
  <si>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</si>
  <si>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</si>
  <si>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</si>
  <si>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</si>
  <si>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</si>
  <si>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</si>
  <si>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</si>
  <si>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</si>
  <si>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</si>
  <si>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</si>
  <si>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</si>
  <si>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</si>
  <si>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</si>
  <si>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</si>
  <si>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</si>
  <si>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</si>
  <si>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</si>
  <si>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</si>
  <si>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</si>
  <si>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</si>
  <si>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</si>
  <si>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</si>
  <si>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</si>
  <si>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</si>
  <si>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</si>
  <si>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</si>
  <si>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</si>
  <si>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</si>
  <si>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</si>
  <si>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</si>
  <si>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</si>
  <si>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</si>
  <si>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</si>
  <si>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</si>
  <si>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</si>
  <si>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</si>
  <si>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</si>
  <si>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</si>
  <si>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</si>
  <si>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</si>
  <si>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</si>
  <si>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</si>
  <si>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</si>
  <si>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</si>
  <si>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</si>
  <si>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</si>
  <si>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</si>
  <si>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</si>
  <si>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</si>
  <si>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</si>
  <si>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</si>
  <si>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</si>
  <si>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</si>
  <si>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</si>
  <si>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</si>
  <si>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</si>
  <si>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</si>
  <si>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</si>
  <si>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</si>
  <si>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</si>
  <si>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</si>
  <si>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</si>
  <si>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</si>
  <si>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</si>
  <si>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</si>
  <si>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</si>
  <si>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</si>
  <si>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</si>
  <si>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</si>
  <si>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</si>
  <si>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</si>
  <si>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</si>
  <si>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</si>
  <si>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</si>
  <si>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</si>
  <si>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</si>
  <si>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</si>
  <si>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</si>
  <si>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</si>
  <si>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</si>
  <si>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</si>
  <si>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</si>
  <si>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</si>
  <si>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</si>
  <si>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</si>
  <si>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</si>
  <si>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</si>
  <si>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</si>
  <si>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</si>
  <si>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</si>
  <si>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</si>
  <si>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</si>
  <si>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</si>
  <si>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</si>
  <si>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</si>
  <si>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</si>
  <si>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</si>
  <si>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</si>
  <si>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</si>
  <si>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</si>
  <si>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</si>
  <si>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</si>
  <si>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</si>
  <si>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</si>
  <si>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</si>
  <si>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</si>
  <si>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</si>
  <si>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</si>
  <si>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</si>
  <si>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</si>
  <si>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</si>
  <si>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</si>
  <si>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</si>
  <si>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</si>
  <si>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</si>
  <si>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</si>
  <si>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</si>
  <si>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</si>
  <si>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</si>
  <si>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</si>
  <si>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</si>
  <si>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</si>
  <si>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</si>
  <si>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</si>
  <si>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</si>
  <si>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</si>
  <si>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</si>
  <si>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</si>
  <si>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</si>
  <si>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</si>
  <si>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</si>
  <si>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</si>
  <si>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</si>
  <si>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</si>
  <si>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</si>
  <si>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</si>
  <si>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</si>
  <si>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</si>
  <si>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</si>
  <si>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</si>
  <si>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</si>
  <si>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</si>
  <si>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</si>
  <si>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</si>
  <si>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</si>
  <si>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</si>
  <si>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</si>
  <si>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</si>
  <si>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</si>
  <si>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</si>
  <si>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</si>
  <si>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</si>
  <si>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</si>
  <si>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</si>
  <si>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</si>
  <si>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</si>
  <si>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</si>
  <si>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</si>
  <si>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</si>
  <si>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</si>
  <si>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</si>
  <si>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</si>
  <si>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</si>
  <si>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</si>
  <si>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</si>
  <si>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</si>
  <si>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</si>
  <si>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</si>
  <si>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</si>
  <si>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</si>
  <si>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</si>
  <si>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</si>
  <si>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</si>
  <si>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</si>
  <si>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</si>
  <si>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</si>
  <si>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</si>
  <si>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</si>
  <si>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</si>
  <si>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</si>
  <si>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</si>
  <si>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</si>
  <si>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</si>
  <si>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</si>
  <si>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</si>
  <si>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</si>
  <si>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</si>
  <si>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</si>
  <si>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</si>
  <si>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</si>
  <si>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</si>
  <si>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</si>
  <si>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</si>
  <si>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</si>
  <si>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</si>
  <si>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</si>
  <si>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</si>
  <si>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</si>
  <si>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</si>
  <si>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</si>
  <si>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</si>
  <si>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</si>
  <si>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</si>
  <si>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</si>
  <si>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</si>
  <si>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</si>
  <si>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</si>
  <si>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</si>
  <si>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</si>
  <si>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</si>
  <si>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</si>
  <si>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</si>
  <si>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</si>
  <si>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</si>
  <si>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</si>
  <si>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</si>
  <si>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</si>
  <si>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</si>
  <si>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</si>
  <si>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</si>
  <si>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</si>
  <si>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</si>
  <si>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</si>
  <si>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</si>
  <si>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</si>
  <si>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</si>
  <si>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</si>
  <si>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</si>
  <si>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</si>
  <si>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</si>
  <si>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</si>
  <si>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</si>
  <si>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</si>
  <si>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</si>
  <si>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</si>
  <si>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</si>
  <si>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</si>
  <si>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</si>
  <si>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</si>
  <si>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</si>
  <si>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</si>
  <si>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</si>
  <si>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</si>
  <si>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</si>
  <si>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</si>
  <si>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</si>
  <si>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</si>
  <si>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</si>
  <si>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</si>
  <si>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</si>
  <si>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</si>
  <si>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</si>
  <si>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</si>
  <si>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</si>
  <si>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</si>
  <si>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</si>
  <si>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</si>
  <si>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</si>
  <si>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</si>
  <si>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</si>
  <si>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</si>
  <si>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</si>
  <si>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</si>
  <si>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</si>
  <si>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</si>
  <si>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</si>
  <si>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</si>
  <si>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</si>
  <si>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</si>
  <si>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</si>
  <si>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</si>
  <si>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</si>
  <si>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</si>
  <si>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</si>
  <si>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</si>
  <si>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</si>
  <si>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</si>
  <si>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</si>
  <si>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</si>
  <si>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</si>
  <si>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</si>
  <si>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</si>
  <si>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</si>
  <si>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</si>
  <si>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</si>
  <si>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</si>
  <si>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</si>
  <si>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</si>
  <si>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</si>
  <si>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</si>
  <si>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</si>
  <si>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</si>
  <si>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</si>
  <si>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</si>
  <si>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</si>
  <si>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</si>
  <si>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</si>
  <si>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</si>
  <si>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</si>
  <si>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</si>
  <si>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</si>
  <si>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</si>
  <si>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</si>
  <si>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</si>
  <si>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</si>
  <si>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</si>
  <si>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</si>
  <si>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</si>
  <si>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</si>
  <si>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</si>
  <si>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</si>
  <si>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</si>
  <si>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</si>
  <si>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</si>
  <si>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</si>
  <si>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</si>
  <si>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</si>
  <si>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</si>
  <si>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</si>
  <si>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</si>
  <si>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</si>
  <si>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</si>
  <si>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</si>
  <si>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</si>
  <si>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</si>
  <si>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</si>
  <si>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</si>
  <si>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</si>
  <si>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</si>
  <si>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</si>
  <si>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</si>
  <si>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</si>
  <si>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</si>
  <si>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</si>
  <si>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</si>
  <si>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</si>
  <si>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</si>
  <si>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</si>
  <si>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</si>
  <si>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</si>
  <si>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</si>
  <si>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</si>
  <si>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</si>
  <si>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</si>
  <si>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</si>
  <si>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</si>
  <si>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</si>
  <si>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</si>
  <si>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</si>
  <si>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</si>
  <si>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</si>
  <si>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</si>
  <si>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</si>
  <si>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</si>
  <si>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</si>
  <si>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</si>
  <si>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</si>
  <si>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</si>
  <si>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</si>
  <si>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</si>
  <si>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</si>
  <si>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</si>
  <si>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</si>
  <si>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</si>
  <si>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</si>
  <si>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</si>
  <si>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</si>
  <si>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</si>
  <si>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</si>
  <si>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</si>
  <si>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</si>
  <si>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</si>
  <si>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</si>
  <si>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</si>
  <si>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</si>
  <si>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</si>
  <si>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</si>
  <si>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</si>
  <si>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</si>
  <si>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</si>
  <si>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</si>
  <si>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</si>
  <si>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</si>
  <si>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</si>
  <si>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</si>
  <si>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</si>
  <si>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</si>
  <si>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</si>
  <si>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</si>
  <si>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</si>
  <si>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</si>
  <si>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</si>
  <si>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</si>
  <si>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</si>
  <si>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</si>
  <si>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</si>
  <si>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</si>
  <si>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</si>
  <si>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</si>
  <si>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</si>
  <si>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</si>
  <si>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</si>
  <si>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</si>
  <si>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</si>
  <si>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</si>
  <si>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</si>
  <si>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</si>
  <si>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</si>
  <si>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</si>
  <si>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</si>
  <si>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</si>
  <si>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</si>
  <si>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</si>
  <si>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</si>
  <si>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</si>
  <si>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</si>
  <si>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</si>
  <si>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</si>
  <si>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</si>
  <si>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</si>
  <si>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</si>
  <si>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</si>
  <si>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</si>
  <si>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</si>
  <si>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</si>
  <si>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</si>
  <si>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</si>
  <si>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</si>
  <si>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</si>
  <si>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</si>
  <si>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</si>
  <si>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</si>
  <si>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</si>
  <si>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</si>
  <si>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</si>
  <si>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</si>
  <si>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</si>
  <si>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</si>
  <si>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</si>
  <si>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</si>
  <si>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</si>
  <si>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</si>
  <si>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</si>
  <si>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</si>
  <si>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</si>
  <si>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</si>
  <si>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</si>
  <si>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</si>
  <si>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</si>
  <si>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</si>
  <si>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</si>
  <si>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</si>
  <si>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</si>
  <si>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</si>
  <si>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</si>
  <si>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</si>
  <si>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</si>
  <si>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</si>
  <si>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</si>
  <si>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</si>
  <si>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</si>
  <si>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</si>
  <si>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</si>
  <si>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</si>
  <si>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</si>
  <si>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</si>
  <si>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</si>
  <si>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</si>
  <si>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</si>
  <si>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</si>
  <si>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</si>
  <si>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</si>
  <si>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</si>
  <si>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</si>
  <si>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</si>
  <si>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</si>
  <si>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</si>
  <si>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</si>
  <si>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</si>
  <si>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</si>
  <si>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</si>
  <si>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</si>
  <si>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</si>
  <si>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</si>
  <si>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</si>
  <si>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</si>
  <si>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</si>
  <si>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</si>
  <si>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</si>
  <si>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</si>
  <si>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</si>
  <si>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</si>
  <si>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</si>
  <si>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</si>
  <si>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</si>
  <si>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</si>
  <si>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</si>
  <si>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</si>
  <si>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</si>
  <si>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</si>
  <si>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</si>
  <si>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</si>
  <si>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</si>
  <si>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</si>
  <si>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</si>
  <si>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</si>
  <si>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</si>
  <si>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</si>
  <si>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</si>
  <si>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</si>
  <si>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</si>
  <si>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</si>
  <si>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</si>
  <si>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</si>
  <si>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</si>
  <si>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</si>
  <si>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</si>
  <si>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</si>
  <si>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</si>
  <si>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</si>
  <si>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</si>
  <si>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</si>
  <si>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</si>
  <si>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</si>
  <si>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</si>
  <si>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</si>
  <si>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</si>
  <si>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</si>
  <si>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</si>
  <si>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</si>
  <si>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</si>
  <si>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</si>
  <si>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</si>
  <si>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</si>
  <si>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</si>
  <si>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</si>
  <si>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</si>
  <si>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</si>
  <si>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</si>
  <si>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</si>
  <si>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</si>
  <si>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</si>
  <si>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</si>
  <si>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</si>
  <si>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</si>
  <si>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</si>
  <si>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</si>
  <si>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</si>
  <si>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</si>
  <si>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</si>
  <si>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</si>
  <si>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</si>
  <si>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</si>
  <si>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</si>
  <si>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</si>
  <si>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</si>
  <si>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</si>
  <si>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</si>
  <si>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</si>
  <si>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</si>
  <si>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</si>
  <si>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</si>
  <si>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</si>
  <si>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</si>
  <si>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</si>
  <si>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</si>
  <si>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</si>
  <si>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</si>
  <si>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</si>
  <si>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</si>
  <si>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</si>
  <si>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</si>
  <si>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</si>
  <si>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</si>
  <si>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</si>
  <si>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</si>
  <si>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</si>
  <si>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</si>
  <si>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</si>
  <si>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</si>
  <si>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</si>
  <si>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</si>
  <si>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</si>
  <si>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</si>
  <si>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</si>
  <si>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</si>
  <si>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</si>
  <si>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</si>
  <si>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</si>
  <si>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</si>
  <si>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</si>
  <si>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</si>
  <si>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</si>
  <si>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</si>
  <si>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</si>
  <si>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</si>
  <si>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</si>
  <si>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</si>
  <si>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</si>
  <si>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</si>
  <si>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</si>
  <si>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</si>
  <si>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</si>
  <si>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</si>
  <si>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</si>
  <si>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</si>
  <si>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</si>
  <si>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</si>
  <si>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</si>
  <si>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</si>
  <si>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</si>
  <si>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</si>
  <si>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</si>
  <si>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</si>
  <si>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</si>
  <si>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</si>
  <si>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</si>
  <si>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</si>
  <si>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</si>
  <si>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</si>
  <si>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</si>
  <si>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</si>
  <si>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</si>
  <si>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</si>
  <si>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</si>
  <si>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</si>
  <si>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</si>
  <si>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</si>
  <si>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</si>
  <si>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</si>
  <si>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</si>
  <si>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</si>
  <si>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</si>
  <si>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</si>
  <si>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</si>
  <si>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</si>
  <si>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</si>
  <si>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</si>
  <si>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</si>
  <si>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</si>
  <si>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</si>
  <si>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</si>
  <si>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</si>
  <si>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</si>
  <si>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</si>
  <si>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</si>
  <si>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</si>
  <si>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</si>
  <si>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</si>
  <si>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</si>
  <si>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</si>
  <si>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</si>
  <si>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</si>
  <si>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</si>
  <si>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</si>
  <si>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</si>
  <si>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</si>
  <si>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</si>
  <si>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</si>
  <si>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</si>
  <si>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</si>
  <si>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</si>
  <si>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</si>
  <si>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</si>
  <si>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</si>
  <si>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</si>
  <si>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</si>
  <si>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</si>
  <si>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</si>
  <si>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</si>
  <si>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</si>
  <si>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</si>
  <si>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</si>
  <si>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</si>
  <si>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</si>
  <si>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</si>
  <si>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</si>
  <si>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</si>
  <si>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</si>
  <si>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</si>
  <si>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</si>
  <si>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</si>
  <si>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</si>
  <si>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</si>
  <si>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</si>
  <si>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</si>
  <si>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</si>
  <si>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</si>
  <si>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</si>
  <si>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</si>
  <si>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</si>
  <si>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</si>
  <si>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</si>
  <si>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</si>
  <si>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</si>
  <si>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</si>
  <si>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</si>
  <si>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</si>
  <si>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</si>
  <si>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</si>
  <si>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</si>
  <si>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</si>
  <si>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</si>
  <si>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</si>
  <si>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</si>
  <si>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</si>
  <si>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</si>
  <si>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</si>
  <si>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</si>
  <si>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</si>
  <si>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</si>
  <si>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</si>
  <si>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</si>
  <si>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</si>
  <si>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</si>
  <si>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</si>
  <si>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</si>
  <si>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</si>
  <si>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</si>
  <si>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</si>
  <si>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</si>
  <si>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</si>
  <si>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</si>
  <si>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</si>
  <si>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</si>
  <si>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</si>
  <si>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</si>
  <si>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</si>
  <si>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</si>
  <si>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</si>
  <si>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</si>
  <si>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</si>
  <si>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</si>
  <si>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</si>
  <si>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</si>
  <si>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</si>
  <si>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</si>
  <si>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</si>
  <si>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</si>
  <si>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</si>
  <si>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</si>
  <si>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</si>
  <si>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</si>
  <si>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</si>
  <si>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</si>
  <si>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</si>
  <si>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</si>
  <si>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</si>
  <si>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</si>
  <si>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</si>
  <si>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</si>
  <si>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</si>
  <si>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</si>
  <si>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</si>
  <si>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</si>
  <si>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</si>
  <si>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</si>
  <si>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</si>
  <si>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</si>
  <si>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</si>
  <si>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</si>
  <si>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</si>
  <si>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</si>
  <si>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</si>
  <si>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</si>
  <si>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</si>
  <si>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</si>
  <si>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</si>
  <si>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</si>
  <si>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</si>
  <si>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</si>
  <si>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</si>
  <si>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</si>
  <si>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</si>
  <si>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</si>
  <si>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</si>
  <si>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</si>
  <si>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</si>
  <si>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</si>
  <si>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</si>
  <si>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</si>
  <si>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</si>
  <si>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</si>
  <si>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</si>
  <si>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</si>
  <si>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</si>
  <si>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</si>
  <si>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</si>
  <si>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</si>
  <si>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</si>
  <si>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</si>
  <si>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</si>
  <si>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</si>
  <si>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</si>
  <si>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</si>
  <si>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</si>
  <si>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</si>
  <si>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</si>
  <si>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</si>
  <si>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</si>
  <si>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</si>
  <si>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</si>
  <si>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</si>
  <si>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</si>
  <si>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</si>
  <si>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</si>
  <si>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</si>
  <si>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</si>
  <si>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</si>
  <si>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</si>
  <si>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</si>
  <si>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</si>
  <si>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</si>
  <si>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</si>
  <si>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</si>
  <si>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</si>
  <si>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</si>
  <si>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</si>
  <si>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</si>
  <si>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</si>
  <si>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</si>
  <si>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</si>
  <si>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</si>
  <si>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</si>
  <si>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</si>
  <si>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</si>
  <si>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</si>
  <si>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</si>
  <si>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</si>
  <si>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</si>
  <si>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</si>
  <si>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</si>
  <si>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</si>
  <si>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</si>
  <si>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</si>
  <si>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</si>
  <si>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</si>
  <si>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</si>
  <si>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</si>
  <si>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</si>
  <si>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</si>
  <si>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</si>
  <si>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</si>
  <si>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</si>
  <si>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</si>
  <si>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</si>
  <si>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</si>
  <si>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</si>
  <si>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</si>
  <si>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</si>
  <si>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</si>
  <si>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</si>
  <si>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</si>
  <si>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</si>
  <si>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</si>
  <si>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</si>
  <si>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</si>
  <si>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</si>
  <si>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</si>
  <si>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</si>
  <si>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</si>
  <si>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</si>
  <si>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</si>
  <si>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</si>
  <si>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</si>
  <si>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</si>
  <si>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</si>
  <si>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</si>
  <si>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</si>
  <si>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</si>
  <si>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</si>
  <si>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</si>
  <si>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</si>
  <si>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</si>
  <si>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</si>
  <si>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</si>
  <si>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</si>
  <si>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</si>
  <si>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</si>
  <si>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</si>
  <si>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</si>
  <si>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</si>
  <si>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</si>
  <si>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</si>
  <si>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</si>
  <si>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</si>
  <si>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</si>
  <si>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</si>
  <si>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</si>
  <si>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</si>
  <si>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</si>
  <si>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</si>
  <si>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</si>
  <si>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</si>
  <si>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</si>
  <si>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</si>
  <si>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</si>
  <si>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</si>
  <si>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</si>
  <si>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</si>
  <si>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</si>
  <si>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</si>
  <si>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</si>
  <si>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</si>
  <si>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</si>
  <si>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</si>
  <si>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</si>
  <si>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</si>
  <si>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</si>
  <si>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</si>
  <si>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</si>
  <si>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</si>
  <si>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</si>
  <si>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</si>
  <si>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</si>
  <si>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</si>
  <si>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</si>
  <si>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</si>
  <si>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</si>
  <si>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</si>
  <si>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</si>
  <si>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</si>
  <si>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</si>
  <si>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</si>
  <si>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</si>
  <si>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</si>
  <si>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</si>
  <si>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</si>
  <si>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</si>
  <si>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</si>
  <si>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</si>
  <si>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</si>
  <si>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</si>
  <si>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</si>
  <si>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</si>
  <si>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</si>
  <si>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</si>
  <si>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</si>
  <si>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</si>
  <si>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</si>
  <si>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</si>
  <si>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</si>
  <si>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</si>
  <si>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</si>
  <si>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</si>
  <si>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</si>
  <si>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</si>
  <si>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</si>
  <si>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</si>
  <si>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</si>
  <si>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</si>
  <si>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</si>
  <si>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</si>
  <si>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</si>
  <si>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</si>
  <si>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</si>
  <si>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</si>
  <si>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</si>
  <si>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</si>
  <si>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</si>
  <si>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</si>
  <si>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</si>
  <si>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</si>
  <si>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</si>
  <si>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</si>
  <si>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</si>
  <si>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</si>
  <si>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</si>
  <si>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</si>
  <si>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</si>
  <si>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</si>
  <si>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</si>
  <si>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</si>
  <si>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</si>
  <si>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</si>
  <si>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</si>
  <si>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</si>
  <si>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</si>
  <si>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</si>
  <si>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</si>
  <si>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</si>
  <si>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</si>
  <si>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</si>
  <si>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</si>
  <si>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</si>
  <si>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</si>
  <si>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</si>
  <si>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</si>
  <si>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</si>
  <si>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</si>
  <si>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</si>
  <si>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</si>
  <si>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</si>
  <si>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</si>
  <si>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</si>
  <si>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</si>
  <si>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</si>
  <si>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</si>
  <si>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</si>
  <si>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</si>
  <si>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</si>
  <si>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</si>
  <si>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</si>
  <si>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</si>
  <si>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</si>
  <si>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</si>
  <si>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</si>
  <si>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</si>
  <si>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</si>
  <si>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</si>
  <si>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</si>
  <si>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</si>
  <si>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</si>
  <si>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</si>
  <si>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</si>
  <si>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</si>
  <si>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</si>
  <si>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</si>
  <si>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</si>
  <si>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</si>
  <si>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</si>
  <si>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</si>
  <si>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</si>
  <si>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</si>
  <si>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</si>
  <si>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</si>
  <si>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</si>
  <si>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</si>
  <si>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</si>
  <si>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</si>
  <si>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</si>
  <si>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</si>
  <si>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</si>
  <si>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</si>
  <si>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</si>
  <si>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</si>
  <si>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</si>
  <si>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</si>
  <si>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</si>
  <si>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</si>
  <si>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</si>
  <si>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</si>
  <si>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</si>
  <si>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</si>
  <si>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</si>
  <si>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</si>
  <si>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</si>
  <si>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</si>
  <si>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</si>
  <si>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</si>
  <si>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</si>
  <si>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</si>
  <si>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</si>
  <si>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</si>
  <si>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</si>
  <si>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</si>
  <si>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</si>
  <si>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</si>
  <si>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</si>
  <si>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</si>
  <si>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</si>
  <si>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</si>
  <si>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</si>
  <si>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</si>
  <si>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</si>
  <si>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</si>
  <si>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</si>
  <si>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</si>
  <si>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</si>
  <si>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</si>
  <si>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</si>
  <si>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</si>
  <si>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</si>
  <si>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</si>
  <si>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</si>
  <si>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</si>
  <si>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</si>
  <si>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</si>
  <si>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</si>
  <si>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</si>
  <si>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</si>
  <si>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</si>
  <si>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</si>
  <si>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</si>
  <si>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</si>
  <si>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</si>
  <si>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</si>
  <si>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</si>
  <si>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</si>
  <si>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</si>
  <si>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</si>
  <si>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</si>
  <si>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</si>
  <si>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</si>
  <si>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</si>
  <si>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</si>
  <si>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</si>
  <si>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</si>
  <si>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</si>
  <si>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</si>
  <si>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</si>
  <si>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</si>
  <si>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</si>
  <si>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</si>
  <si>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</si>
  <si>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</si>
  <si>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</si>
  <si>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</si>
  <si>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</si>
  <si>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</si>
  <si>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</si>
  <si>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</si>
  <si>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</si>
  <si>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</si>
  <si>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</si>
  <si>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</si>
  <si>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</si>
  <si>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</si>
  <si>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</si>
  <si>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</si>
  <si>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</si>
  <si>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</si>
  <si>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</si>
  <si>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</si>
  <si>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</si>
  <si>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</si>
  <si>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</si>
  <si>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</si>
  <si>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</si>
  <si>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</si>
  <si>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</si>
  <si>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</si>
  <si>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</si>
  <si>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</si>
  <si>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</si>
  <si>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</si>
  <si>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</si>
  <si>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</si>
  <si>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</si>
  <si>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</si>
  <si>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</si>
  <si>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</si>
  <si>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</si>
  <si>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</si>
  <si>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</si>
  <si>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</si>
  <si>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</si>
  <si>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</si>
  <si>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</si>
  <si>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</si>
  <si>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</si>
  <si>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</si>
  <si>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</si>
  <si>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</si>
  <si>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</si>
  <si>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</si>
  <si>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</si>
  <si>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</si>
  <si>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</si>
  <si>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</si>
  <si>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</si>
  <si>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</si>
  <si>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</si>
  <si>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</si>
  <si>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</si>
  <si>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</si>
  <si>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</si>
  <si>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</si>
  <si>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</si>
  <si>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</si>
  <si>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</si>
  <si>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</si>
  <si>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</si>
  <si>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</si>
  <si>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</si>
  <si>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</si>
  <si>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</si>
  <si>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</si>
  <si>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</si>
  <si>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</si>
  <si>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</si>
  <si>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</si>
  <si>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</si>
  <si>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</si>
  <si>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</si>
  <si>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</si>
  <si>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</si>
  <si>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</si>
  <si>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</si>
  <si>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</si>
  <si>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</si>
  <si>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</si>
  <si>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</si>
  <si>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</si>
  <si>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</si>
  <si>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</si>
  <si>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</si>
  <si>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</si>
  <si>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</si>
  <si>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</si>
  <si>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</si>
  <si>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</si>
  <si>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</si>
  <si>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</si>
  <si>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</si>
  <si>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</si>
  <si>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</si>
  <si>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</si>
  <si>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</si>
  <si>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</si>
  <si>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</si>
  <si>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</si>
  <si>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</si>
  <si>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</si>
  <si>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</si>
  <si>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</si>
  <si>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</si>
  <si>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</si>
  <si>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</si>
  <si>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</si>
  <si>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</si>
  <si>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</si>
  <si>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</si>
  <si>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</si>
  <si>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</si>
  <si>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</si>
  <si>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</si>
  <si>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</si>
  <si>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</si>
  <si>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</si>
  <si>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</si>
  <si>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</si>
  <si>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</si>
  <si>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</si>
  <si>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</si>
  <si>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</si>
  <si>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</si>
  <si>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</si>
  <si>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</si>
  <si>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</si>
  <si>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</si>
  <si>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</si>
  <si>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</si>
  <si>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</si>
  <si>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</si>
  <si>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</si>
  <si>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</si>
  <si>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</si>
  <si>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</si>
  <si>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</si>
  <si>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</si>
  <si>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</si>
  <si>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</si>
  <si>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</si>
  <si>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</si>
  <si>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</si>
  <si>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</si>
  <si>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</si>
  <si>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</si>
  <si>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</si>
  <si>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</si>
  <si>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</si>
  <si>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</si>
  <si>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</si>
  <si>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</si>
  <si>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</si>
  <si>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</si>
  <si>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</si>
  <si>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</si>
  <si>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</si>
  <si>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</si>
  <si>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</si>
  <si>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</si>
  <si>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</si>
  <si>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</si>
  <si>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</si>
  <si>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</si>
  <si>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</si>
  <si>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</si>
  <si>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</si>
  <si>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</si>
  <si>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</si>
  <si>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</si>
  <si>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</si>
  <si>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</si>
  <si>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</si>
  <si>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</si>
  <si>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</si>
  <si>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</si>
  <si>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</si>
  <si>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</si>
  <si>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</si>
  <si>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</si>
  <si>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</si>
  <si>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</si>
  <si>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</si>
  <si>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</si>
  <si>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</si>
  <si>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</si>
  <si>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</si>
  <si>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</si>
  <si>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</si>
  <si>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</si>
  <si>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</si>
  <si>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</si>
  <si>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</si>
  <si>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</si>
  <si>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</si>
  <si>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</si>
  <si>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</si>
  <si>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</si>
  <si>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</si>
  <si>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</si>
  <si>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</si>
  <si>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</si>
  <si>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</si>
  <si>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</si>
  <si>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</si>
  <si>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</si>
  <si>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</si>
  <si>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</si>
  <si>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</si>
  <si>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</si>
  <si>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</si>
  <si>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</si>
  <si>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</si>
  <si>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</si>
  <si>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</si>
  <si>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</si>
  <si>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</si>
  <si>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</si>
  <si>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</si>
  <si>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</si>
  <si>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</si>
  <si>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</si>
  <si>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</si>
  <si>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</si>
  <si>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</si>
  <si>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</si>
  <si>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</si>
  <si>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</si>
  <si>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</si>
  <si>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</si>
  <si>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</si>
  <si>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</si>
  <si>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</si>
  <si>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</si>
  <si>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</si>
  <si>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</si>
  <si>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</si>
  <si>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</si>
  <si>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</si>
  <si>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</si>
  <si>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</si>
  <si>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</si>
  <si>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</si>
  <si>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</si>
  <si>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</si>
  <si>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</si>
  <si>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</si>
  <si>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</si>
  <si>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</si>
  <si>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</si>
  <si>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</si>
  <si>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</si>
  <si>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</si>
  <si>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</si>
  <si>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</si>
  <si>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</si>
  <si>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</si>
  <si>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</si>
  <si>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</si>
  <si>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</si>
  <si>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</si>
  <si>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</si>
  <si>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</si>
  <si>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</si>
  <si>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</si>
  <si>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</si>
  <si>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</si>
  <si>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</si>
  <si>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</si>
  <si>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</si>
  <si>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</si>
  <si>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</si>
  <si>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</si>
  <si>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</si>
  <si>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</si>
  <si>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</si>
  <si>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</si>
  <si>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</si>
  <si>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</si>
  <si>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</si>
  <si>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</si>
  <si>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</si>
  <si>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</si>
  <si>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</si>
  <si>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</si>
  <si>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</si>
  <si>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</si>
  <si>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</si>
  <si>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</si>
  <si>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</si>
  <si>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</si>
  <si>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</si>
  <si>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</si>
  <si>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</si>
  <si>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</si>
  <si>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</si>
  <si>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</si>
  <si>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</si>
  <si>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</si>
  <si>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</si>
  <si>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</si>
  <si>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</si>
  <si>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</si>
  <si>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</si>
  <si>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</si>
  <si>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</si>
  <si>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</si>
  <si>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</si>
  <si>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</si>
  <si>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</si>
  <si>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</si>
  <si>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</si>
  <si>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</si>
  <si>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</si>
  <si>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</si>
  <si>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</si>
  <si>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</si>
  <si>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</si>
  <si>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</si>
  <si>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</si>
  <si>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</si>
  <si>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</si>
  <si>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</si>
  <si>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</si>
  <si>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</si>
  <si>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</si>
  <si>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</si>
  <si>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</si>
  <si>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</si>
  <si>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</si>
  <si>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</si>
  <si>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</si>
  <si>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</si>
  <si>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</si>
  <si>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</si>
  <si>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</si>
  <si>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</si>
  <si>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</si>
  <si>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</si>
  <si>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</si>
  <si>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</si>
  <si>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</si>
  <si>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</si>
  <si>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</si>
  <si>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</si>
  <si>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</si>
  <si>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</si>
  <si>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</si>
  <si>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</si>
  <si>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</si>
  <si>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</si>
  <si>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</si>
  <si>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</si>
  <si>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</si>
  <si>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</si>
  <si>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</si>
  <si>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</si>
  <si>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</si>
  <si>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</si>
  <si>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</si>
  <si>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</si>
  <si>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</si>
  <si>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</si>
  <si>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</si>
  <si>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</si>
  <si>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</si>
  <si>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</si>
  <si>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</si>
  <si>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</si>
  <si>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</si>
  <si>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</si>
  <si>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</si>
  <si>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</si>
  <si>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</si>
  <si>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</si>
  <si>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</si>
  <si>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</si>
  <si>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</si>
  <si>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</si>
  <si>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</si>
  <si>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</si>
  <si>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</si>
  <si>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</si>
  <si>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</si>
  <si>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</si>
  <si>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</si>
  <si>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</si>
  <si>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</si>
  <si>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</si>
  <si>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</si>
  <si>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</si>
  <si>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</si>
  <si>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</si>
  <si>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</si>
  <si>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</si>
  <si>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</si>
  <si>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</si>
  <si>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</si>
  <si>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</si>
  <si>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</si>
  <si>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</si>
  <si>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</si>
  <si>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</si>
  <si>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</si>
  <si>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</si>
  <si>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</si>
  <si>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</si>
  <si>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</si>
  <si>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</si>
  <si>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</si>
  <si>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</si>
  <si>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</si>
  <si>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</si>
  <si>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</si>
  <si>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</si>
  <si>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</si>
  <si>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</si>
  <si>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</si>
  <si>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</si>
  <si>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</si>
  <si>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</si>
  <si>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</si>
  <si>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</si>
  <si>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</si>
  <si>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</si>
  <si>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</si>
  <si>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</si>
  <si>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</si>
  <si>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</si>
  <si>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</si>
  <si>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</si>
  <si>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</si>
  <si>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</si>
  <si>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</si>
  <si>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</si>
  <si>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</si>
  <si>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</si>
  <si>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</si>
  <si>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</si>
  <si>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</si>
  <si>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</si>
  <si>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</si>
  <si>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</si>
  <si>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</si>
  <si>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</si>
  <si>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</si>
  <si>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</si>
  <si>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</si>
  <si>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</si>
  <si>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</si>
  <si>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</si>
  <si>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</si>
  <si>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</si>
  <si>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</si>
  <si>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</si>
  <si>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</si>
  <si>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</si>
  <si>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</si>
  <si>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</si>
  <si>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</si>
  <si>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</si>
  <si>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</si>
  <si>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</si>
  <si>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</si>
  <si>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</si>
  <si>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</si>
  <si>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</si>
  <si>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</si>
  <si>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</si>
  <si>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</si>
  <si>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</si>
  <si>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</si>
  <si>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</si>
  <si>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</si>
  <si>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</si>
  <si>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</si>
  <si>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</si>
  <si>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</si>
  <si>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</si>
  <si>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</si>
  <si>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</si>
  <si>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</si>
  <si>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</si>
  <si>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</si>
  <si>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</si>
  <si>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</si>
  <si>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</si>
  <si>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</si>
  <si>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</si>
  <si>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</si>
  <si>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</si>
  <si>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</si>
  <si>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</si>
  <si>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</si>
  <si>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</si>
  <si>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</si>
  <si>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</si>
  <si>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</si>
  <si>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</si>
  <si>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</si>
  <si>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</si>
  <si>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</si>
  <si>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</si>
  <si>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</si>
  <si>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</si>
  <si>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</si>
  <si>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</si>
  <si>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</si>
  <si>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</si>
  <si>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</si>
  <si>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</si>
  <si>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</si>
  <si>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</si>
  <si>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</si>
  <si>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</si>
  <si>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</si>
  <si>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</si>
  <si>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</si>
  <si>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</si>
  <si>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</si>
  <si>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</si>
  <si>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</si>
  <si>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</si>
  <si>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</si>
  <si>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</si>
  <si>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</si>
  <si>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</si>
  <si>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</si>
  <si>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</si>
  <si>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</si>
  <si>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</si>
  <si>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</si>
  <si>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</si>
  <si>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</si>
  <si>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</si>
  <si>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</si>
  <si>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</si>
  <si>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</si>
  <si>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</si>
  <si>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</si>
  <si>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</si>
  <si>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</si>
  <si>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</si>
  <si>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</si>
  <si>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</si>
  <si>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</si>
  <si>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</si>
  <si>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</si>
  <si>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</si>
  <si>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</si>
  <si>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</si>
  <si>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</si>
  <si>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</si>
  <si>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</si>
  <si>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</si>
  <si>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</si>
  <si>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</si>
  <si>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</si>
  <si>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</si>
  <si>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</si>
  <si>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</si>
  <si>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</si>
  <si>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</si>
  <si>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</si>
  <si>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</si>
  <si>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</si>
  <si>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</si>
  <si>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</si>
  <si>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</si>
  <si>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</si>
  <si>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</si>
  <si>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</si>
  <si>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</si>
  <si>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</si>
  <si>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</si>
  <si>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</si>
  <si>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</si>
  <si>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</si>
  <si>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</si>
  <si>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</si>
  <si>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</si>
  <si>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</si>
  <si>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</si>
  <si>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</si>
  <si>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</si>
  <si>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</si>
  <si>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</si>
  <si>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</si>
  <si>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</si>
  <si>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</si>
  <si>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</si>
  <si>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</si>
  <si>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</si>
  <si>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</si>
  <si>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</si>
  <si>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</si>
  <si>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</si>
  <si>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</si>
  <si>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</si>
  <si>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</si>
  <si>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</si>
  <si>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</si>
  <si>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</si>
  <si>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</si>
  <si>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</si>
  <si>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</si>
  <si>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</si>
  <si>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</si>
  <si>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</si>
  <si>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</si>
  <si>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</si>
  <si>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</si>
  <si>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</si>
  <si>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</si>
  <si>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</si>
  <si>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</si>
  <si>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</si>
  <si>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</si>
  <si>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</si>
  <si>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</si>
  <si>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</si>
  <si>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</si>
  <si>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</si>
  <si>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</si>
  <si>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</si>
  <si>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</si>
  <si>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</si>
  <si>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</si>
  <si>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</si>
  <si>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</si>
  <si>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</si>
  <si>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</si>
  <si>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</si>
  <si>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</si>
  <si>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</si>
  <si>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</si>
  <si>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</si>
  <si>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</si>
  <si>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</si>
  <si>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</si>
  <si>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</si>
  <si>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</si>
  <si>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</si>
  <si>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</si>
  <si>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</si>
  <si>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</si>
  <si>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</si>
  <si>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</si>
  <si>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</si>
  <si>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</si>
  <si>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</si>
  <si>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</si>
  <si>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</si>
  <si>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</si>
  <si>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</si>
  <si>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</si>
  <si>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</si>
  <si>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</si>
  <si>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</si>
  <si>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</si>
  <si>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</si>
  <si>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</si>
  <si>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</si>
  <si>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</si>
  <si>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</si>
  <si>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</si>
  <si>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</si>
  <si>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</si>
  <si>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</si>
  <si>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</si>
  <si>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</si>
  <si>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</si>
  <si>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</si>
  <si>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</si>
  <si>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</si>
  <si>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</si>
  <si>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</si>
  <si>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</si>
  <si>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</si>
  <si>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</si>
  <si>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</si>
  <si>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</si>
  <si>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</si>
  <si>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</si>
  <si>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</si>
  <si>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</si>
  <si>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</si>
  <si>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</si>
  <si>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</si>
  <si>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</si>
  <si>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</si>
  <si>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</si>
  <si>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</si>
  <si>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</si>
  <si>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</si>
  <si>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</si>
  <si>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</si>
  <si>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</si>
  <si>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</si>
  <si>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</si>
  <si>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</si>
  <si>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</si>
  <si>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</si>
  <si>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</si>
  <si>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</si>
  <si>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</si>
  <si>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</si>
  <si>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</si>
  <si>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</si>
  <si>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</si>
  <si>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</si>
  <si>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</si>
  <si>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</si>
  <si>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</si>
  <si>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</si>
  <si>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</si>
  <si>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</si>
  <si>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</si>
  <si>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</si>
  <si>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</si>
  <si>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</si>
  <si>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</si>
  <si>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</si>
  <si>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</si>
  <si>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</si>
  <si>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</si>
  <si>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</si>
  <si>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</si>
  <si>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</si>
  <si>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</si>
  <si>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</si>
  <si>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</si>
  <si>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</si>
  <si>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</si>
  <si>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</si>
  <si>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</si>
  <si>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</si>
  <si>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</si>
  <si>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</si>
  <si>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</si>
  <si>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</si>
  <si>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</si>
  <si>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</si>
  <si>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</si>
  <si>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</si>
  <si>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</si>
  <si>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</si>
  <si>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</si>
  <si>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</si>
  <si>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</si>
  <si>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</si>
  <si>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</si>
  <si>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</si>
  <si>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</si>
  <si>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</si>
  <si>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</si>
  <si>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</si>
  <si>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</si>
  <si>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</si>
  <si>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</si>
  <si>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</si>
  <si>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</si>
  <si>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</si>
  <si>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</si>
  <si>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</si>
  <si>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</si>
  <si>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</si>
  <si>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</si>
  <si>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</si>
  <si>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</si>
  <si>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</si>
  <si>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</si>
  <si>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</si>
  <si>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</si>
  <si>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</si>
  <si>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</si>
  <si>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</si>
  <si>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</si>
  <si>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</si>
  <si>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</si>
  <si>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</si>
  <si>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</si>
  <si>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</si>
  <si>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</si>
  <si>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</si>
  <si>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</si>
  <si>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</si>
  <si>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</si>
  <si>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</si>
  <si>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</si>
  <si>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</si>
  <si>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</si>
  <si>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</si>
  <si>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</si>
  <si>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</si>
  <si>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</si>
  <si>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</si>
  <si>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</si>
  <si>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</si>
  <si>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</si>
  <si>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</si>
  <si>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</si>
  <si>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</si>
  <si>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</si>
  <si>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</si>
  <si>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</si>
  <si>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</si>
  <si>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</si>
  <si>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</si>
  <si>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</si>
  <si>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</si>
  <si>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</si>
  <si>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</si>
  <si>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</si>
  <si>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</si>
  <si>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</si>
  <si>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</si>
  <si>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</si>
  <si>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</si>
  <si>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</si>
  <si>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</si>
  <si>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</si>
  <si>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</si>
  <si>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</si>
  <si>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</si>
  <si>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</si>
  <si>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</si>
  <si>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</si>
  <si>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</si>
  <si>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</si>
  <si>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</si>
  <si>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</si>
  <si>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</si>
  <si>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</si>
  <si>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</si>
  <si>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</si>
  <si>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</si>
  <si>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</si>
  <si>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</si>
  <si>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</si>
  <si>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</si>
  <si>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</si>
  <si>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</si>
  <si>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</si>
  <si>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</si>
  <si>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</si>
  <si>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</si>
  <si>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</si>
  <si>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</si>
  <si>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</si>
  <si>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</si>
  <si>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</si>
  <si>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</si>
  <si>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</si>
  <si>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</si>
  <si>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</si>
  <si>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</si>
  <si>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</si>
  <si>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</si>
  <si>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</si>
  <si>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</si>
  <si>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</si>
  <si>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</si>
  <si>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</si>
  <si>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</si>
  <si>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</si>
  <si>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</si>
  <si>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</si>
  <si>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</si>
  <si>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</si>
  <si>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</si>
  <si>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</si>
  <si>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</si>
  <si>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</si>
  <si>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</si>
  <si>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</si>
  <si>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</si>
  <si>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</si>
  <si>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</si>
  <si>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</si>
  <si>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</si>
  <si>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</si>
  <si>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</si>
  <si>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</si>
  <si>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</si>
  <si>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</si>
  <si>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</si>
  <si>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</si>
  <si>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</si>
  <si>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</si>
  <si>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</si>
  <si>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</si>
  <si>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</si>
  <si>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</si>
  <si>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</si>
  <si>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</si>
  <si>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</si>
  <si>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</si>
  <si>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</si>
  <si>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</si>
  <si>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</si>
  <si>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</si>
  <si>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</si>
  <si>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</si>
  <si>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</si>
  <si>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</si>
  <si>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</si>
  <si>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</si>
  <si>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</si>
  <si>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</si>
  <si>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</si>
  <si>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</si>
  <si>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</si>
  <si>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</si>
  <si>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</si>
  <si>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</si>
  <si>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</si>
  <si>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</si>
  <si>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</si>
  <si>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</si>
  <si>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</si>
  <si>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</si>
  <si>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</si>
  <si>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</si>
  <si>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</si>
  <si>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</si>
  <si>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</si>
  <si>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</si>
  <si>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</si>
  <si>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</si>
  <si>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</si>
  <si>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</si>
  <si>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</si>
  <si>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</si>
  <si>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</si>
  <si>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</si>
  <si>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</si>
  <si>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</si>
  <si>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</si>
  <si>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</si>
  <si>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</si>
  <si>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</si>
  <si>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</si>
  <si>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</si>
  <si>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</si>
  <si>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</si>
  <si>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</si>
  <si>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</si>
  <si>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</si>
  <si>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</si>
  <si>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</si>
  <si>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</si>
  <si>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</si>
  <si>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</si>
  <si>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</si>
  <si>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</si>
  <si>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</si>
  <si>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</si>
  <si>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</si>
  <si>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</si>
  <si>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</si>
  <si>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</si>
  <si>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</si>
  <si>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</si>
  <si>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</si>
  <si>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</si>
  <si>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</si>
  <si>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</si>
  <si>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</si>
  <si>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</si>
  <si>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</si>
  <si>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</si>
  <si>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</si>
  <si>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</si>
  <si>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</si>
  <si>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</si>
  <si>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</si>
  <si>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</si>
  <si>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</si>
  <si>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</si>
  <si>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</si>
  <si>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</si>
  <si>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</si>
  <si>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</si>
  <si>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</si>
  <si>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</si>
  <si>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</si>
  <si>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</si>
  <si>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</si>
  <si>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</si>
  <si>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</si>
  <si>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</si>
  <si>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</si>
  <si>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</si>
  <si>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</si>
  <si>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</si>
  <si>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</si>
  <si>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</si>
  <si>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</si>
  <si>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</si>
  <si>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</si>
  <si>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</si>
  <si>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</si>
  <si>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</si>
  <si>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</si>
  <si>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</si>
  <si>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</si>
  <si>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</si>
  <si>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</si>
  <si>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</si>
  <si>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</si>
  <si>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</si>
  <si>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</si>
  <si>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</si>
  <si>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</si>
  <si>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</si>
  <si>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</si>
  <si>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</si>
  <si>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</si>
  <si>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</si>
  <si>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</si>
  <si>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</si>
  <si>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</si>
  <si>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</si>
  <si>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</si>
  <si>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</si>
  <si>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</si>
  <si>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</si>
  <si>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</si>
  <si>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</si>
  <si>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</si>
  <si>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</si>
  <si>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</si>
  <si>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</si>
  <si>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</si>
  <si>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</si>
  <si>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</si>
  <si>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</si>
  <si>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</si>
  <si>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</si>
  <si>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</si>
  <si>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</si>
  <si>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</si>
  <si>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</si>
  <si>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</si>
  <si>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</si>
  <si>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</si>
  <si>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</si>
  <si>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</si>
  <si>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</si>
  <si>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</si>
  <si>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</si>
  <si>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</si>
  <si>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</si>
  <si>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</si>
  <si>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</si>
  <si>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</si>
  <si>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</si>
  <si>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</si>
  <si>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</si>
  <si>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</si>
  <si>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</si>
  <si>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</si>
  <si>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</si>
  <si>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</si>
  <si>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</si>
  <si>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</si>
  <si>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</si>
  <si>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</si>
  <si>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</si>
  <si>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</si>
  <si>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</si>
  <si>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</si>
  <si>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</si>
  <si>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</si>
  <si>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</si>
  <si>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</si>
  <si>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</si>
  <si>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</si>
  <si>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</si>
  <si>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</si>
  <si>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</si>
  <si>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</si>
  <si>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</si>
  <si>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</si>
  <si>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</si>
  <si>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</si>
  <si>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</si>
  <si>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</si>
  <si>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</si>
  <si>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</si>
  <si>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</si>
  <si>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</si>
  <si>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</si>
  <si>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</si>
  <si>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</si>
  <si>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</si>
  <si>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</si>
  <si>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</si>
  <si>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</si>
  <si>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</si>
  <si>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</si>
  <si>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</si>
  <si>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</si>
  <si>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</si>
  <si>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</si>
  <si>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</si>
  <si>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</si>
  <si>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</si>
  <si>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</si>
  <si>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</si>
  <si>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</si>
  <si>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</si>
  <si>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</si>
  <si>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</si>
  <si>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</si>
  <si>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</si>
  <si>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</si>
  <si>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</si>
  <si>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</si>
  <si>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</si>
  <si>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</si>
  <si>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</si>
  <si>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</si>
  <si>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</si>
  <si>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</si>
  <si>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</si>
  <si>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</si>
  <si>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</si>
  <si>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</si>
  <si>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</si>
  <si>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</si>
  <si>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</si>
  <si>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</si>
  <si>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</si>
  <si>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</si>
  <si>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</si>
  <si>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</si>
  <si>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</si>
  <si>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</si>
  <si>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</si>
  <si>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</si>
  <si>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</si>
  <si>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</si>
  <si>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</si>
  <si>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</si>
  <si>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</si>
  <si>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</si>
  <si>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</si>
  <si>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</si>
  <si>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</si>
  <si>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</si>
  <si>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</si>
  <si>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</si>
  <si>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</si>
  <si>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</si>
  <si>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</si>
  <si>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</si>
  <si>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</si>
  <si>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</si>
  <si>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</si>
  <si>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</si>
  <si>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</si>
  <si>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</si>
  <si>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</si>
  <si>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</si>
  <si>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</si>
  <si>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</si>
  <si>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</si>
  <si>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</si>
  <si>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</si>
  <si>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</si>
  <si>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</si>
  <si>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</si>
  <si>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</si>
  <si>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</si>
  <si>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</si>
  <si>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</si>
  <si>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</si>
  <si>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</si>
  <si>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</si>
  <si>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</si>
  <si>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</si>
  <si>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</si>
  <si>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</si>
  <si>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</si>
  <si>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</si>
  <si>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</si>
  <si>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</si>
  <si>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</si>
  <si>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</si>
  <si>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</si>
  <si>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</si>
  <si>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</si>
  <si>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</si>
  <si>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</si>
  <si>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</si>
  <si>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</si>
  <si>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</si>
  <si>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</si>
  <si>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</si>
  <si>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</si>
  <si>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</si>
  <si>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</si>
  <si>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</si>
  <si>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</si>
  <si>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</si>
  <si>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</si>
  <si>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</si>
  <si>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</si>
  <si>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</si>
  <si>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</si>
  <si>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</si>
  <si>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</si>
  <si>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</si>
  <si>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</si>
  <si>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</si>
  <si>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</si>
  <si>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</si>
  <si>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</si>
  <si>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</si>
  <si>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</si>
  <si>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</si>
  <si>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</si>
  <si>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</si>
  <si>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</si>
  <si>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</si>
  <si>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</si>
  <si>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</si>
  <si>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</si>
  <si>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</si>
  <si>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</si>
  <si>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</si>
  <si>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</si>
  <si>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</si>
  <si>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</si>
  <si>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</si>
  <si>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</si>
  <si>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</si>
  <si>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</si>
  <si>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</si>
  <si>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</si>
  <si>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</si>
  <si>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</si>
  <si>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</si>
  <si>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</si>
  <si>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</si>
  <si>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</si>
  <si>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</si>
  <si>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</si>
  <si>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</si>
  <si>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</si>
  <si>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</si>
  <si>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</si>
  <si>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</si>
  <si>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</si>
  <si>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</si>
  <si>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</si>
  <si>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</si>
  <si>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</si>
  <si>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</si>
  <si>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</si>
  <si>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</si>
  <si>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</si>
  <si>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</si>
  <si>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</si>
  <si>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</si>
  <si>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</si>
  <si>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</si>
  <si>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</si>
  <si>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</si>
  <si>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</si>
  <si>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</si>
  <si>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</si>
  <si>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</si>
  <si>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</si>
  <si>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</si>
  <si>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</si>
  <si>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</si>
  <si>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</si>
  <si>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</si>
  <si>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</si>
  <si>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</si>
  <si>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</si>
  <si>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</si>
  <si>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</si>
  <si>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</si>
  <si>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</si>
  <si>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</si>
  <si>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</si>
  <si>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</si>
  <si>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</si>
  <si>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</si>
  <si>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</si>
  <si>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</si>
  <si>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</si>
  <si>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</si>
  <si>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</si>
  <si>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</si>
  <si>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</si>
  <si>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</si>
  <si>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</si>
  <si>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</si>
  <si>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</si>
  <si>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</si>
  <si>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</si>
  <si>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</si>
  <si>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</si>
  <si>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</si>
  <si>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</si>
  <si>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</si>
  <si>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</si>
  <si>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</si>
  <si>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</si>
  <si>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</si>
  <si>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</si>
  <si>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</si>
  <si>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</si>
  <si>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</si>
  <si>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</si>
  <si>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</si>
  <si>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</si>
  <si>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</si>
  <si>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</si>
  <si>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</si>
  <si>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</si>
  <si>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</si>
  <si>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</si>
  <si>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</si>
  <si>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</si>
  <si>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</si>
  <si>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</si>
  <si>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</si>
  <si>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</si>
  <si>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</si>
  <si>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</si>
  <si>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</si>
  <si>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</si>
  <si>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</si>
  <si>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</si>
  <si>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</si>
  <si>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</si>
  <si>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</si>
  <si>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</si>
  <si>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</si>
  <si>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</si>
  <si>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</si>
  <si>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</si>
  <si>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</si>
  <si>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</si>
  <si>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</si>
  <si>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</si>
  <si>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</si>
  <si>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</si>
  <si>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</si>
  <si>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</si>
  <si>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</si>
  <si>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</si>
  <si>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</si>
  <si>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</si>
  <si>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</si>
  <si>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</si>
  <si>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</si>
  <si>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</si>
  <si>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</si>
  <si>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</si>
  <si>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</si>
  <si>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</si>
  <si>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</si>
  <si>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</si>
  <si>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</si>
  <si>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</si>
  <si>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</si>
  <si>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</si>
  <si>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</si>
  <si>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</si>
  <si>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</si>
  <si>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</si>
  <si>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</si>
  <si>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</si>
  <si>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</si>
  <si>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</si>
  <si>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</si>
  <si>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</si>
  <si>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</si>
  <si>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</si>
  <si>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</si>
  <si>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</si>
  <si>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</si>
  <si>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</si>
  <si>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</si>
  <si>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</si>
  <si>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</si>
  <si>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</si>
  <si>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</si>
  <si>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</si>
  <si>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</si>
  <si>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</si>
  <si>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</si>
  <si>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</si>
  <si>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</si>
  <si>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</si>
  <si>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</si>
  <si>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</si>
  <si>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</si>
  <si>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</si>
  <si>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</si>
  <si>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</si>
  <si>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</si>
  <si>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</si>
  <si>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</si>
  <si>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</si>
  <si>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</si>
  <si>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</si>
  <si>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</si>
  <si>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</si>
  <si>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</si>
  <si>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</si>
  <si>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</si>
  <si>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</si>
  <si>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</si>
  <si>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</si>
  <si>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</si>
  <si>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</si>
  <si>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</si>
  <si>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</si>
  <si>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</si>
  <si>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</si>
  <si>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</si>
  <si>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</si>
  <si>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</si>
  <si>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</si>
  <si>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</si>
  <si>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</si>
  <si>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</si>
  <si>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</si>
  <si>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</si>
  <si>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</si>
  <si>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</si>
  <si>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</si>
  <si>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</si>
  <si>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</si>
  <si>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</si>
  <si>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</si>
  <si>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</si>
  <si>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</si>
  <si>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</si>
  <si>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</si>
  <si>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</si>
  <si>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</si>
  <si>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</si>
  <si>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</si>
  <si>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</si>
  <si>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</si>
  <si>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</si>
  <si>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</si>
  <si>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</si>
  <si>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</si>
  <si>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</si>
  <si>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</si>
  <si>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</si>
  <si>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</si>
  <si>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</si>
  <si>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</si>
  <si>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</si>
  <si>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</si>
  <si>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</si>
  <si>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</si>
  <si>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</si>
  <si>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</si>
  <si>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</si>
  <si>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</si>
  <si>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</si>
  <si>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</si>
  <si>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</si>
  <si>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</si>
  <si>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</si>
  <si>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</si>
  <si>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</si>
  <si>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</si>
  <si>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</si>
  <si>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</si>
  <si>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</si>
  <si>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</si>
  <si>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</si>
  <si>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</si>
  <si>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</si>
  <si>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</si>
  <si>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</si>
  <si>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</si>
  <si>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</si>
  <si>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</si>
  <si>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</si>
  <si>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</si>
  <si>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</si>
  <si>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</si>
  <si>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</si>
  <si>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</si>
  <si>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</si>
  <si>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</si>
  <si>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</si>
  <si>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</si>
  <si>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</si>
  <si>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</si>
  <si>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</si>
  <si>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</si>
  <si>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</si>
  <si>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</si>
  <si>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</si>
  <si>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</si>
  <si>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</si>
  <si>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</si>
  <si>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</si>
  <si>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</si>
  <si>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</si>
  <si>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</si>
  <si>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</si>
  <si>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</si>
  <si>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</si>
  <si>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</si>
  <si>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</si>
  <si>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</si>
  <si>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</si>
  <si>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</si>
  <si>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</si>
  <si>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</si>
  <si>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</si>
  <si>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</si>
  <si>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</si>
  <si>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</si>
  <si>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</si>
  <si>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</si>
  <si>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</si>
  <si>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</si>
  <si>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</si>
  <si>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</si>
  <si>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</si>
  <si>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</si>
  <si>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</si>
  <si>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</si>
  <si>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</si>
  <si>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</si>
  <si>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</si>
  <si>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</si>
  <si>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</si>
  <si>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</si>
  <si>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</si>
  <si>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</si>
  <si>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</si>
  <si>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</si>
  <si>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</si>
  <si>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</si>
  <si>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</si>
  <si>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</si>
  <si>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</si>
  <si>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</si>
  <si>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</si>
  <si>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</si>
  <si>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</si>
  <si>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</si>
  <si>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</si>
  <si>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</si>
  <si>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</si>
  <si>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</si>
  <si>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</si>
  <si>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</si>
  <si>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</si>
  <si>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</si>
  <si>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</si>
  <si>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</si>
  <si>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</si>
  <si>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</si>
  <si>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</si>
  <si>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</si>
  <si>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</si>
  <si>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</si>
  <si>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</si>
  <si>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</si>
  <si>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</si>
  <si>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</si>
  <si>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</si>
  <si>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</si>
  <si>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</si>
  <si>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</si>
  <si>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</si>
  <si>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</si>
  <si>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</si>
  <si>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</si>
  <si>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</si>
  <si>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</si>
  <si>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</si>
  <si>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</si>
  <si>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</si>
  <si>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</si>
  <si>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</si>
  <si>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</si>
  <si>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</si>
  <si>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</si>
  <si>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</si>
  <si>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</si>
  <si>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</si>
  <si>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</si>
  <si>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</si>
  <si>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</si>
  <si>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</si>
  <si>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</si>
  <si>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</si>
  <si>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</si>
  <si>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</si>
  <si>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</si>
  <si>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</si>
  <si>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</si>
  <si>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</si>
  <si>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</si>
  <si>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</si>
  <si>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</si>
  <si>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</si>
  <si>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</si>
  <si>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</si>
  <si>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</si>
  <si>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</si>
  <si>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</si>
  <si>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</si>
  <si>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</si>
  <si>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</si>
  <si>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</si>
  <si>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</si>
  <si>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</si>
  <si>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</si>
  <si>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</si>
  <si>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</si>
  <si>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</si>
  <si>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</si>
  <si>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</si>
  <si>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</si>
  <si>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</si>
  <si>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</si>
  <si>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</si>
  <si>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</si>
  <si>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</si>
  <si>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</si>
  <si>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</si>
  <si>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</si>
  <si>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</si>
  <si>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</si>
  <si>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</si>
  <si>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</si>
  <si>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</si>
  <si>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</si>
  <si>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</si>
  <si>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</si>
  <si>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</si>
  <si>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</si>
  <si>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</si>
  <si>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</si>
  <si>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</si>
  <si>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</si>
  <si>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</si>
  <si>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</si>
  <si>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</si>
  <si>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</si>
  <si>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</si>
  <si>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</si>
  <si>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</si>
  <si>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</si>
  <si>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</si>
  <si>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</si>
  <si>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</si>
  <si>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</si>
  <si>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</si>
  <si>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</si>
  <si>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</si>
  <si>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</si>
  <si>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</si>
  <si>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</si>
  <si>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</si>
  <si>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</si>
  <si>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</si>
  <si>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</si>
  <si>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</si>
  <si>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</si>
  <si>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</si>
  <si>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</si>
  <si>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</si>
  <si>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</si>
  <si>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</si>
  <si>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</si>
  <si>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</si>
  <si>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</si>
  <si>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</si>
  <si>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</si>
  <si>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</si>
  <si>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</si>
  <si>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</si>
  <si>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</si>
  <si>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</si>
  <si>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</si>
  <si>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</si>
  <si>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</si>
  <si>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</si>
  <si>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</si>
  <si>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</si>
  <si>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</si>
  <si>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</si>
  <si>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</si>
  <si>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</si>
  <si>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</si>
  <si>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</si>
  <si>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</si>
  <si>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</si>
  <si>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</si>
  <si>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</si>
  <si>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</si>
  <si>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</si>
  <si>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</si>
  <si>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</si>
  <si>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</si>
  <si>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</si>
  <si>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</si>
  <si>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</si>
  <si>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</si>
  <si>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</si>
  <si>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</si>
  <si>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</si>
  <si>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</si>
  <si>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</si>
  <si>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</si>
  <si>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</si>
  <si>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</si>
  <si>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</si>
  <si>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</si>
  <si>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</si>
  <si>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</si>
  <si>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</si>
  <si>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</si>
  <si>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</si>
  <si>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</si>
  <si>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</si>
  <si>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</si>
  <si>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</si>
  <si>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</si>
  <si>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</si>
  <si>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</si>
  <si>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</si>
  <si>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</si>
  <si>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</si>
  <si>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</si>
  <si>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</si>
  <si>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</si>
  <si>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</si>
  <si>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</si>
  <si>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</si>
  <si>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</si>
  <si>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</si>
  <si>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</si>
  <si>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</si>
  <si>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</si>
  <si>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</si>
  <si>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</si>
  <si>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</si>
  <si>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</si>
  <si>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</si>
  <si>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</si>
  <si>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</si>
  <si>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</si>
  <si>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</si>
  <si>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</si>
  <si>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</si>
  <si>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</si>
  <si>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</si>
  <si>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</si>
  <si>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</si>
  <si>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</si>
  <si>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</si>
  <si>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</si>
  <si>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</si>
  <si>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</si>
  <si>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</si>
  <si>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</si>
  <si>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</si>
  <si>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</si>
  <si>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</si>
  <si>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</si>
  <si>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</si>
  <si>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</si>
  <si>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</si>
  <si>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</si>
  <si>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</si>
  <si>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</si>
  <si>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</si>
  <si>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</si>
  <si>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</si>
  <si>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</si>
  <si>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</si>
  <si>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</si>
  <si>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</si>
  <si>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</si>
  <si>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</si>
  <si>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</si>
  <si>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</si>
  <si>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</si>
  <si>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</si>
  <si>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</si>
  <si>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</si>
  <si>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</si>
  <si>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</si>
  <si>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</si>
  <si>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</si>
  <si>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</si>
  <si>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</si>
  <si>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</si>
  <si>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</si>
  <si>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</si>
  <si>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</si>
  <si>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</si>
  <si>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</si>
  <si>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</si>
  <si>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</si>
  <si>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</si>
  <si>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</si>
  <si>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</si>
  <si>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</si>
  <si>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</si>
  <si>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</si>
  <si>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</si>
  <si>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</si>
  <si>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</si>
  <si>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</si>
  <si>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</si>
  <si>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</si>
  <si>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</si>
  <si>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</si>
  <si>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</si>
  <si>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</si>
  <si>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</si>
  <si>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</si>
  <si>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</si>
  <si>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</si>
  <si>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</si>
  <si>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</si>
  <si>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</si>
  <si>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</si>
  <si>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</si>
  <si>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</si>
  <si>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</si>
  <si>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</si>
  <si>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</si>
  <si>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</si>
  <si>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</si>
  <si>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</si>
  <si>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</si>
  <si>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</si>
  <si>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</si>
  <si>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</si>
  <si>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</si>
  <si>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</si>
  <si>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</si>
  <si>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</si>
  <si>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</si>
  <si>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</si>
  <si>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</si>
  <si>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</si>
  <si>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</si>
  <si>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</si>
  <si>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</si>
  <si>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</si>
  <si>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</si>
  <si>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</si>
  <si>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</si>
  <si>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</si>
  <si>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</si>
  <si>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</si>
  <si>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</si>
  <si>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</si>
  <si>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</si>
  <si>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</si>
  <si>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</si>
  <si>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</si>
  <si>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</si>
  <si>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</si>
  <si>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</si>
  <si>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</si>
  <si>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</si>
  <si>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</si>
  <si>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</si>
  <si>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</si>
  <si>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</si>
  <si>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</si>
  <si>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</si>
  <si>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</si>
  <si>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</si>
  <si>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</si>
  <si>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</si>
  <si>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</si>
  <si>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</si>
  <si>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</si>
  <si>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</si>
  <si>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</si>
  <si>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</si>
  <si>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</si>
  <si>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</si>
  <si>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</si>
  <si>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</si>
  <si>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</si>
  <si>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</si>
  <si>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</si>
  <si>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</si>
  <si>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</si>
  <si>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</si>
  <si>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</si>
  <si>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</si>
  <si>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</si>
  <si>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</si>
  <si>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</si>
  <si>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</si>
  <si>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</si>
  <si>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</si>
  <si>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</si>
  <si>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</si>
  <si>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</si>
  <si>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</si>
  <si>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</si>
  <si>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</si>
  <si>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</si>
  <si>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</si>
  <si>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</si>
  <si>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</si>
  <si>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</si>
  <si>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</si>
  <si>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</si>
  <si>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</si>
  <si>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</si>
  <si>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</si>
  <si>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</si>
  <si>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</si>
  <si>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</si>
  <si>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</si>
  <si>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</si>
  <si>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</si>
  <si>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</si>
  <si>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</si>
  <si>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</si>
  <si>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</si>
  <si>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</si>
  <si>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</si>
  <si>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</si>
  <si>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</si>
  <si>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</si>
  <si>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</si>
  <si>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</si>
  <si>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</si>
  <si>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</si>
  <si>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</si>
  <si>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</si>
  <si>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</si>
  <si>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</si>
  <si>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</si>
  <si>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</si>
  <si>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</si>
  <si>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</si>
  <si>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</si>
  <si>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</si>
  <si>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</si>
  <si>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</si>
  <si>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</si>
  <si>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</si>
  <si>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</si>
  <si>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</si>
  <si>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</si>
  <si>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</si>
  <si>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</si>
  <si>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</si>
  <si>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</si>
  <si>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</si>
  <si>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</si>
  <si>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</si>
  <si>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</si>
  <si>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</si>
  <si>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</si>
  <si>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</si>
  <si>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</si>
  <si>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</si>
  <si>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</si>
  <si>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</si>
  <si>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</si>
  <si>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</si>
  <si>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</si>
  <si>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</si>
  <si>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</si>
  <si>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</si>
  <si>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</si>
  <si>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</si>
  <si>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</si>
  <si>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</si>
  <si>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</si>
  <si>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</si>
  <si>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</si>
  <si>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</si>
  <si>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</si>
  <si>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</si>
  <si>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</si>
  <si>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</si>
  <si>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</si>
  <si>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</si>
  <si>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</si>
  <si>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</si>
  <si>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</si>
  <si>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</si>
  <si>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</si>
  <si>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</si>
  <si>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</si>
  <si>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</si>
  <si>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</si>
  <si>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</si>
  <si>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</si>
  <si>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</si>
  <si>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</si>
  <si>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</si>
  <si>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</si>
  <si>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</si>
  <si>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</si>
  <si>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</si>
  <si>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</si>
  <si>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</si>
  <si>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</si>
  <si>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</si>
  <si>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</si>
  <si>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</si>
  <si>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</si>
  <si>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</si>
  <si>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</si>
  <si>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</si>
  <si>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</si>
  <si>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</si>
  <si>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</si>
  <si>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</si>
  <si>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</si>
  <si>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</si>
  <si>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</si>
  <si>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</si>
  <si>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</si>
  <si>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</si>
  <si>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</si>
  <si>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</si>
  <si>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</si>
  <si>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</si>
  <si>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</si>
  <si>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</si>
  <si>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</si>
  <si>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</si>
  <si>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</si>
  <si>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</si>
  <si>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</si>
  <si>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</si>
  <si>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</si>
  <si>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</si>
  <si>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</si>
  <si>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</si>
  <si>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</si>
  <si>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</si>
  <si>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</si>
  <si>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</si>
  <si>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</si>
  <si>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</si>
  <si>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</si>
  <si>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</si>
  <si>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</si>
  <si>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</si>
  <si>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</si>
  <si>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</si>
  <si>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</si>
  <si>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</si>
  <si>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</si>
  <si>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</si>
  <si>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</si>
  <si>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</si>
  <si>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</si>
  <si>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</si>
  <si>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</si>
  <si>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</si>
  <si>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</si>
  <si>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</si>
  <si>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</si>
  <si>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</si>
  <si>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</si>
  <si>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</si>
  <si>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</si>
  <si>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</si>
  <si>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</si>
  <si>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</si>
  <si>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</si>
  <si>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</si>
  <si>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</si>
  <si>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</si>
  <si>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</si>
  <si>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</si>
  <si>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</si>
  <si>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</si>
  <si>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</si>
  <si>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</si>
  <si>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</si>
  <si>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</si>
  <si>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</si>
  <si>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</si>
  <si>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</si>
  <si>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</si>
  <si>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</si>
  <si>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</si>
  <si>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</si>
  <si>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</si>
  <si>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</si>
  <si>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</si>
  <si>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</si>
  <si>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</si>
  <si>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</si>
  <si>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</si>
  <si>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</si>
  <si>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</si>
  <si>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</si>
  <si>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</si>
  <si>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</si>
  <si>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</si>
  <si>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</si>
  <si>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</si>
  <si>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</si>
  <si>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</si>
  <si>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</si>
  <si>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</si>
  <si>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</si>
  <si>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</si>
  <si>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</si>
  <si>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</si>
  <si>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</si>
  <si>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</si>
  <si>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</si>
  <si>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</si>
  <si>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</si>
  <si>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</si>
  <si>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</si>
  <si>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</si>
  <si>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</si>
  <si>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</si>
  <si>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</si>
  <si>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</si>
  <si>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</si>
  <si>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</si>
  <si>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</si>
  <si>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</si>
  <si>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</si>
  <si>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</si>
  <si>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</si>
  <si>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</si>
  <si>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</si>
  <si>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</si>
  <si>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</si>
  <si>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</si>
  <si>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</si>
  <si>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</si>
  <si>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</si>
  <si>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</si>
  <si>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</si>
  <si>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</si>
  <si>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</si>
  <si>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</si>
  <si>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</si>
  <si>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</si>
  <si>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</si>
  <si>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</si>
  <si>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</si>
  <si>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</si>
  <si>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</si>
  <si>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</si>
  <si>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</si>
  <si>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</si>
  <si>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</si>
  <si>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</si>
  <si>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</si>
  <si>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</si>
  <si>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</si>
  <si>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</si>
  <si>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</si>
  <si>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</si>
  <si>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</si>
  <si>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</si>
  <si>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</si>
  <si>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</si>
  <si>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</si>
  <si>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</si>
  <si>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</si>
  <si>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</si>
  <si>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</si>
  <si>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</si>
  <si>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</si>
  <si>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</si>
  <si>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</si>
  <si>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</si>
  <si>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</si>
  <si>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</si>
  <si>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</si>
  <si>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</si>
  <si>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</si>
  <si>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</si>
  <si>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</si>
  <si>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</si>
  <si>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</si>
  <si>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</si>
  <si>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</si>
  <si>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</si>
  <si>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</si>
  <si>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</si>
  <si>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</si>
  <si>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</si>
  <si>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</si>
  <si>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</si>
  <si>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</si>
  <si>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</si>
  <si>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</si>
  <si>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</si>
  <si>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</si>
  <si>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</si>
  <si>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</si>
  <si>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</si>
  <si>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</si>
  <si>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</si>
  <si>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</si>
  <si>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</si>
  <si>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</si>
  <si>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</si>
  <si>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</si>
  <si>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</si>
  <si>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</si>
  <si>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</si>
  <si>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</si>
  <si>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</si>
  <si>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</si>
  <si>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</si>
  <si>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</si>
  <si>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</si>
  <si>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</si>
  <si>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</si>
  <si>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</si>
  <si>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</si>
  <si>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</si>
  <si>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</si>
  <si>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</si>
  <si>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</si>
  <si>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</si>
  <si>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</si>
  <si>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</si>
  <si>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</si>
  <si>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</si>
  <si>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</si>
  <si>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</si>
  <si>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</si>
  <si>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</si>
  <si>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</si>
  <si>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</si>
  <si>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</si>
  <si>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</si>
  <si>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</si>
  <si>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</si>
  <si>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</si>
  <si>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</si>
  <si>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</si>
  <si>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</si>
  <si>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</si>
  <si>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</si>
  <si>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</si>
  <si>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</si>
  <si>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</si>
  <si>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</si>
  <si>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</si>
  <si>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</si>
  <si>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</si>
  <si>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</si>
  <si>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</si>
  <si>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</si>
  <si>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</si>
  <si>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</si>
  <si>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</si>
  <si>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</si>
  <si>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</si>
  <si>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</si>
  <si>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</si>
  <si>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</si>
  <si>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</si>
  <si>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</si>
  <si>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</si>
  <si>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</si>
  <si>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</si>
  <si>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</si>
  <si>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</si>
  <si>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</si>
  <si>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</si>
  <si>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</si>
  <si>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</si>
  <si>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</si>
  <si>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</si>
  <si>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</si>
  <si>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</si>
  <si>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</si>
  <si>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</si>
  <si>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</si>
  <si>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</si>
  <si>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</si>
  <si>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</si>
  <si>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</si>
  <si>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</si>
  <si>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</si>
  <si>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</si>
  <si>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</si>
  <si>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</si>
  <si>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</si>
  <si>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</si>
  <si>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</si>
  <si>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</si>
  <si>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</si>
  <si>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</si>
  <si>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</si>
  <si>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</si>
  <si>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</si>
  <si>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</si>
  <si>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</si>
  <si>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</si>
  <si>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</si>
  <si>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</si>
  <si>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</si>
  <si>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</si>
  <si>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</si>
  <si>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</si>
  <si>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</si>
  <si>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</si>
  <si>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</si>
  <si>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</si>
  <si>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</si>
  <si>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</si>
  <si>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</si>
  <si>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</si>
  <si>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</si>
  <si>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</si>
  <si>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</si>
  <si>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</si>
  <si>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</si>
  <si>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</si>
  <si>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</si>
  <si>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</si>
  <si>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</si>
  <si>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</si>
  <si>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</si>
  <si>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</si>
  <si>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</si>
  <si>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</si>
  <si>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</si>
  <si>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</si>
  <si>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</si>
  <si>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</si>
  <si>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</si>
  <si>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</si>
  <si>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</si>
  <si>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</si>
  <si>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</si>
  <si>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</si>
  <si>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</si>
  <si>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</si>
  <si>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</si>
  <si>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</si>
  <si>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</si>
  <si>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</si>
  <si>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</si>
  <si>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</si>
  <si>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</si>
  <si>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</si>
  <si>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</si>
  <si>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</si>
  <si>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</si>
  <si>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</si>
  <si>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</si>
  <si>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</si>
  <si>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</si>
  <si>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</si>
  <si>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</si>
  <si>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</si>
  <si>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</si>
  <si>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</si>
  <si>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</si>
  <si>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</si>
  <si>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</si>
  <si>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</si>
  <si>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</si>
  <si>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</si>
  <si>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</si>
  <si>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</si>
  <si>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</si>
  <si>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</si>
  <si>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</si>
  <si>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</si>
  <si>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</si>
  <si>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</si>
  <si>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</si>
  <si>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</si>
  <si>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</si>
  <si>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</si>
  <si>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</si>
  <si>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</si>
  <si>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</si>
  <si>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</si>
  <si>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</si>
  <si>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</si>
  <si>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</si>
  <si>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</si>
  <si>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</si>
  <si>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</si>
  <si>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</si>
  <si>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</si>
  <si>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</si>
  <si>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</si>
  <si>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</si>
  <si>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</si>
  <si>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</si>
  <si>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</si>
  <si>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</si>
  <si>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</si>
  <si>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</si>
  <si>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</si>
  <si>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</si>
  <si>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</si>
  <si>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</si>
  <si>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</si>
  <si>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</si>
  <si>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</si>
  <si>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</si>
  <si>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</si>
  <si>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</si>
  <si>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</si>
  <si>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</si>
  <si>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</si>
  <si>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</si>
  <si>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</si>
  <si>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</si>
  <si>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</si>
  <si>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</si>
  <si>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</si>
  <si>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</si>
  <si>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</si>
  <si>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</si>
  <si>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</si>
  <si>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</si>
  <si>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</si>
  <si>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</si>
  <si>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</si>
  <si>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</si>
  <si>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</si>
  <si>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</si>
  <si>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</si>
  <si>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</si>
  <si>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</si>
  <si>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</si>
  <si>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</si>
  <si>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</si>
  <si>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</si>
  <si>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</si>
  <si>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</si>
  <si>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</si>
  <si>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</si>
  <si>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</si>
  <si>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</si>
  <si>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</si>
  <si>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</si>
  <si>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</si>
  <si>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</si>
  <si>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</si>
  <si>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</si>
  <si>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</si>
  <si>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</si>
  <si>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</si>
  <si>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</si>
  <si>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</si>
  <si>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</si>
  <si>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</si>
  <si>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</si>
  <si>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</si>
  <si>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</si>
  <si>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</si>
  <si>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</si>
  <si>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</si>
  <si>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</si>
  <si>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</si>
  <si>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</si>
  <si>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</si>
  <si>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</si>
  <si>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</si>
  <si>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</si>
  <si>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</si>
  <si>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</si>
  <si>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</si>
  <si>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</si>
  <si>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</si>
  <si>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</si>
  <si>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</si>
  <si>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</si>
  <si>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</si>
  <si>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</si>
  <si>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</si>
  <si>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</si>
  <si>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</si>
  <si>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</si>
  <si>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</si>
  <si>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</si>
  <si>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</si>
  <si>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</si>
  <si>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</si>
  <si>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</si>
  <si>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</si>
  <si>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</si>
  <si>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</si>
  <si>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</si>
  <si>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</si>
  <si>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</si>
  <si>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</si>
  <si>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</si>
  <si>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</si>
  <si>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</si>
  <si>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</si>
  <si>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</si>
  <si>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</si>
  <si>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</si>
  <si>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</si>
  <si>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</si>
  <si>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</si>
  <si>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</si>
  <si>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</si>
  <si>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</si>
  <si>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</si>
  <si>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</si>
  <si>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</si>
  <si>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</si>
  <si>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</si>
  <si>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</si>
  <si>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</si>
  <si>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</si>
  <si>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</si>
  <si>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</si>
  <si>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</si>
  <si>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</si>
  <si>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</si>
  <si>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</si>
  <si>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</si>
  <si>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</si>
  <si>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</si>
  <si>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</si>
  <si>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</si>
  <si>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</si>
  <si>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</si>
  <si>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</si>
  <si>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</si>
  <si>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</si>
  <si>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</si>
  <si>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</si>
  <si>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</si>
  <si>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</si>
  <si>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</si>
  <si>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</si>
  <si>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</si>
  <si>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</si>
  <si>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</si>
  <si>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</si>
  <si>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</si>
  <si>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</si>
  <si>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</si>
  <si>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</si>
  <si>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</si>
  <si>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</si>
  <si>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</si>
  <si>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</si>
  <si>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</si>
  <si>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</si>
  <si>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</si>
  <si>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</si>
  <si>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</si>
  <si>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</si>
  <si>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</si>
  <si>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</si>
  <si>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</si>
  <si>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</si>
  <si>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</si>
  <si>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</si>
  <si>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</si>
  <si>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</si>
  <si>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</si>
  <si>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</si>
  <si>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</si>
  <si>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</si>
  <si>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</si>
  <si>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</si>
  <si>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</si>
  <si>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</si>
  <si>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</si>
  <si>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</si>
  <si>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</si>
  <si>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</si>
  <si>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</si>
  <si>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</si>
  <si>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</si>
  <si>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</si>
  <si>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</si>
  <si>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</si>
  <si>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</si>
  <si>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</si>
  <si>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</si>
  <si>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</si>
  <si>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</si>
  <si>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</si>
  <si>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</si>
  <si>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</si>
  <si>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</si>
  <si>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</si>
  <si>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</si>
  <si>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</si>
  <si>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</si>
  <si>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</si>
  <si>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</si>
  <si>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</si>
  <si>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</si>
  <si>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</si>
  <si>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</si>
  <si>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</si>
  <si>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</si>
  <si>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</si>
  <si>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</si>
  <si>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</si>
  <si>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</si>
  <si>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</si>
  <si>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</si>
  <si>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</si>
  <si>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</si>
  <si>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</si>
  <si>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</si>
  <si>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</si>
  <si>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</si>
  <si>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</si>
  <si>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</si>
  <si>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</si>
  <si>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</si>
  <si>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</si>
  <si>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</si>
  <si>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</si>
  <si>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</si>
  <si>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</si>
  <si>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</si>
  <si>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</si>
  <si>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</si>
  <si>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</si>
  <si>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</si>
  <si>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</si>
  <si>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</si>
  <si>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</si>
  <si>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</si>
  <si>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</si>
  <si>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</si>
  <si>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</si>
  <si>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</si>
  <si>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</si>
  <si>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</si>
  <si>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</si>
  <si>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</si>
  <si>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</si>
  <si>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</si>
  <si>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</si>
  <si>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</si>
  <si>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</si>
  <si>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</si>
  <si>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</si>
  <si>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</si>
  <si>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</si>
  <si>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</si>
  <si>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</si>
  <si>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</si>
  <si>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</si>
  <si>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</si>
  <si>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</si>
  <si>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</si>
  <si>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</si>
  <si>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</si>
  <si>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</si>
  <si>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</si>
  <si>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</si>
  <si>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</si>
  <si>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</si>
  <si>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</si>
  <si>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</si>
  <si>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</si>
  <si>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</si>
  <si>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</si>
  <si>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</si>
  <si>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</si>
  <si>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</si>
  <si>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</si>
  <si>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</si>
  <si>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</si>
  <si>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</si>
  <si>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</si>
  <si>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</si>
  <si>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</si>
  <si>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</si>
  <si>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</si>
  <si>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</si>
  <si>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</si>
  <si>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</si>
  <si>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</si>
  <si>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</si>
  <si>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</si>
  <si>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</si>
  <si>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</si>
  <si>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</si>
  <si>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</si>
  <si>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</si>
  <si>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</si>
  <si>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</si>
  <si>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</si>
  <si>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</si>
  <si>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</si>
  <si>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</si>
  <si>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</si>
  <si>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</si>
  <si>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</si>
  <si>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</si>
  <si>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</si>
  <si>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</si>
  <si>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</si>
  <si>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</si>
  <si>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</si>
  <si>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</si>
  <si>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</si>
  <si>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</si>
  <si>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</si>
  <si>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</si>
  <si>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</si>
  <si>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</si>
  <si>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</si>
  <si>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</si>
  <si>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</si>
  <si>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</si>
  <si>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</si>
  <si>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</si>
  <si>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</si>
  <si>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</si>
  <si>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</si>
  <si>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</si>
  <si>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</si>
  <si>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</si>
  <si>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</si>
  <si>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</si>
  <si>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</si>
  <si>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</si>
  <si>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</si>
  <si>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</si>
  <si>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</si>
  <si>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</si>
  <si>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</si>
  <si>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</si>
  <si>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</si>
  <si>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</si>
  <si>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</si>
  <si>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</si>
  <si>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</si>
  <si>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</si>
  <si>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</si>
  <si>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</si>
  <si>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</si>
  <si>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</si>
  <si>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</si>
  <si>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</si>
  <si>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</si>
  <si>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</si>
  <si>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</si>
  <si>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</si>
  <si>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</si>
  <si>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</si>
  <si>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</si>
  <si>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</si>
  <si>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</si>
  <si>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</si>
  <si>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</si>
  <si>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</si>
  <si>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</si>
  <si>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</si>
  <si>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</si>
  <si>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</si>
  <si>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</si>
  <si>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</si>
  <si>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</si>
  <si>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</si>
  <si>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</si>
  <si>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</si>
  <si>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</si>
  <si>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</si>
  <si>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</si>
  <si>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</si>
  <si>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</si>
  <si>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</si>
  <si>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</si>
  <si>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</si>
  <si>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</si>
  <si>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</si>
  <si>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</si>
  <si>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</si>
  <si>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</si>
  <si>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</si>
  <si>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</si>
  <si>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</si>
  <si>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</si>
  <si>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</si>
  <si>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</si>
  <si>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</si>
  <si>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</si>
  <si>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</si>
  <si>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</si>
  <si>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</si>
  <si>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</si>
  <si>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</si>
  <si>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</si>
  <si>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</si>
  <si>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</si>
  <si>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</si>
  <si>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</si>
  <si>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</si>
  <si>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</si>
  <si>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</si>
  <si>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</si>
  <si>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</si>
  <si>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</si>
  <si>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</si>
  <si>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</si>
  <si>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</si>
  <si>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</si>
  <si>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</si>
  <si>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</si>
  <si>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</si>
  <si>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</si>
  <si>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</si>
  <si>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</si>
  <si>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</si>
  <si>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</si>
  <si>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</si>
  <si>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</si>
  <si>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</si>
  <si>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</si>
  <si>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</si>
  <si>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</si>
  <si>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</si>
  <si>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</si>
  <si>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</si>
  <si>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</si>
  <si>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</si>
  <si>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</si>
  <si>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</si>
  <si>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</si>
  <si>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</si>
  <si>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</si>
  <si>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</si>
  <si>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</si>
  <si>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</si>
  <si>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</si>
  <si>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</si>
  <si>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</si>
  <si>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</si>
  <si>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</si>
  <si>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</si>
  <si>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</si>
  <si>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</si>
  <si>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</si>
  <si>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</si>
  <si>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</si>
  <si>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</si>
  <si>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</si>
  <si>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</si>
  <si>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</si>
  <si>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</si>
  <si>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</si>
  <si>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</si>
  <si>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</si>
  <si>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</si>
  <si>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</si>
  <si>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</si>
  <si>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</si>
  <si>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</si>
  <si>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</si>
  <si>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</si>
  <si>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</si>
  <si>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</si>
  <si>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</si>
  <si>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</si>
  <si>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</si>
  <si>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</si>
  <si>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</si>
  <si>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</si>
  <si>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</si>
  <si>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</si>
  <si>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</si>
  <si>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</si>
  <si>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</si>
  <si>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</si>
  <si>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</si>
  <si>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</si>
  <si>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</si>
  <si>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</si>
  <si>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</si>
  <si>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</si>
  <si>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</si>
  <si>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</si>
  <si>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</si>
  <si>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</si>
  <si>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</si>
  <si>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</si>
  <si>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</si>
  <si>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</si>
  <si>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</si>
  <si>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</si>
  <si>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</si>
  <si>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</si>
  <si>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</si>
  <si>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</si>
  <si>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</si>
  <si>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</si>
  <si>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</si>
  <si>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</si>
  <si>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</si>
  <si>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</si>
  <si>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</si>
  <si>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</si>
  <si>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</si>
  <si>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</si>
  <si>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</si>
  <si>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</si>
  <si>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</si>
  <si>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</si>
  <si>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</si>
  <si>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</si>
  <si>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</si>
  <si>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</si>
  <si>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</si>
  <si>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</si>
  <si>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</si>
  <si>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</si>
  <si>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</si>
  <si>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</si>
  <si>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</si>
  <si>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</si>
  <si>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</si>
  <si>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</si>
  <si>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</si>
  <si>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</si>
  <si>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</si>
  <si>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</si>
  <si>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</si>
  <si>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</si>
  <si>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</si>
  <si>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</si>
  <si>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</si>
  <si>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</si>
  <si>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</si>
  <si>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</si>
  <si>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</si>
  <si>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</si>
  <si>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</si>
  <si>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</si>
  <si>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</si>
  <si>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</si>
  <si>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</si>
  <si>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</si>
  <si>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</si>
  <si>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</si>
  <si>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</si>
  <si>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</si>
  <si>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</si>
  <si>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</si>
  <si>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</si>
  <si>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</si>
  <si>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</si>
  <si>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</si>
  <si>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</si>
  <si>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</si>
  <si>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</si>
  <si>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</si>
  <si>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</si>
  <si>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</si>
  <si>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</si>
  <si>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</si>
  <si>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</si>
  <si>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</si>
  <si>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</si>
  <si>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</si>
  <si>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</si>
  <si>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</si>
  <si>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</si>
  <si>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</si>
  <si>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</si>
  <si>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</si>
  <si>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</si>
  <si>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</si>
  <si>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</si>
  <si>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</si>
  <si>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</si>
  <si>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</si>
  <si>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</si>
  <si>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</si>
  <si>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</si>
  <si>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</si>
  <si>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</si>
  <si>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</si>
  <si>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</si>
  <si>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</si>
  <si>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</si>
  <si>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</si>
  <si>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</si>
  <si>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</si>
  <si>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</si>
  <si>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</si>
  <si>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</si>
  <si>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</si>
  <si>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</si>
  <si>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</si>
  <si>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</si>
  <si>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</si>
  <si>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</si>
  <si>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</si>
  <si>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</si>
  <si>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</si>
  <si>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</si>
  <si>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</si>
  <si>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</si>
  <si>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</si>
  <si>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</si>
  <si>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</si>
  <si>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</si>
  <si>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</si>
  <si>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</si>
  <si>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</si>
  <si>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</si>
  <si>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</si>
  <si>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</si>
  <si>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</si>
  <si>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</si>
  <si>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</si>
  <si>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</si>
  <si>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</si>
  <si>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</si>
  <si>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</si>
  <si>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</si>
  <si>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</si>
  <si>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</si>
  <si>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</si>
  <si>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</si>
  <si>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</si>
  <si>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</si>
  <si>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</si>
  <si>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</si>
  <si>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</si>
  <si>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</si>
  <si>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</si>
  <si>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</si>
  <si>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</si>
  <si>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</si>
  <si>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</si>
  <si>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</si>
  <si>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</si>
  <si>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</si>
  <si>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</si>
  <si>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</si>
  <si>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</si>
  <si>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</si>
  <si>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</si>
  <si>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</si>
  <si>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</si>
  <si>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</si>
  <si>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</si>
  <si>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</si>
  <si>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</si>
  <si>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</si>
  <si>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</si>
  <si>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</si>
  <si>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</si>
  <si>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</si>
  <si>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</si>
  <si>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</si>
  <si>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</si>
  <si>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</si>
  <si>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</si>
  <si>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</si>
  <si>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</si>
  <si>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</si>
  <si>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</si>
  <si>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</si>
  <si>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</si>
  <si>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</si>
  <si>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</si>
  <si>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</si>
  <si>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</si>
  <si>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</si>
  <si>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</si>
  <si>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</si>
  <si>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</si>
  <si>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</si>
  <si>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</si>
  <si>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</si>
  <si>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</si>
  <si>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</si>
  <si>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</si>
  <si>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</si>
  <si>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</si>
  <si>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</si>
  <si>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</si>
  <si>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</si>
  <si>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</si>
  <si>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</si>
  <si>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</si>
  <si>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</si>
  <si>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</si>
  <si>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</si>
  <si>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</si>
  <si>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</si>
  <si>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</si>
  <si>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</si>
  <si>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</si>
  <si>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</si>
  <si>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</si>
  <si>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</si>
  <si>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</si>
  <si>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</si>
  <si>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</si>
  <si>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</si>
  <si>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</si>
  <si>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</si>
  <si>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</si>
  <si>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</si>
  <si>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</si>
  <si>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</si>
  <si>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</si>
  <si>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</si>
  <si>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</si>
  <si>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</si>
  <si>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</si>
  <si>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</si>
  <si>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</si>
  <si>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</si>
  <si>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</si>
  <si>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</si>
  <si>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</si>
  <si>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</si>
  <si>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</si>
  <si>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</si>
  <si>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</si>
  <si>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</si>
  <si>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</si>
  <si>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</si>
  <si>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</si>
  <si>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</si>
  <si>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</si>
  <si>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</si>
  <si>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</si>
  <si>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</si>
  <si>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</si>
  <si>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</si>
  <si>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</si>
  <si>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</si>
  <si>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</si>
  <si>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</si>
  <si>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</si>
  <si>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</si>
  <si>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</si>
  <si>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</si>
  <si>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</si>
  <si>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</si>
  <si>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</si>
  <si>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</si>
  <si>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</si>
  <si>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</si>
  <si>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</si>
  <si>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</si>
  <si>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</si>
  <si>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</si>
  <si>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</si>
  <si>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</si>
  <si>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</si>
  <si>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</si>
  <si>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</si>
  <si>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</si>
  <si>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</si>
  <si>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</si>
  <si>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</si>
  <si>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</si>
  <si>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</si>
  <si>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</si>
  <si>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</si>
  <si>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</si>
  <si>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</si>
  <si>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</si>
  <si>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</si>
  <si>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</si>
  <si>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</si>
  <si>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</si>
  <si>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</si>
  <si>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</si>
  <si>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</si>
  <si>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</si>
  <si>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</si>
  <si>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</si>
  <si>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</si>
  <si>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</si>
  <si>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</si>
  <si>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</si>
  <si>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</si>
  <si>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</si>
  <si>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</si>
  <si>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</si>
  <si>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</si>
  <si>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</si>
  <si>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</si>
  <si>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</si>
  <si>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</si>
  <si>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</si>
  <si>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</si>
  <si>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</si>
  <si>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</si>
  <si>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</si>
  <si>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</si>
  <si>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</si>
  <si>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</si>
  <si>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</si>
  <si>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</si>
  <si>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</si>
  <si>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</si>
  <si>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</si>
  <si>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</si>
  <si>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</si>
  <si>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</si>
  <si>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</si>
  <si>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</si>
  <si>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</si>
  <si>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</si>
  <si>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</si>
  <si>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</si>
  <si>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</si>
  <si>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</si>
  <si>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</si>
  <si>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</si>
  <si>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</si>
  <si>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</si>
  <si>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</si>
  <si>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</si>
  <si>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</si>
  <si>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</si>
  <si>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</si>
  <si>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</si>
  <si>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</si>
  <si>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</si>
  <si>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</si>
  <si>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</si>
  <si>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</si>
  <si>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</si>
  <si>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</si>
  <si>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</si>
  <si>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</si>
  <si>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</si>
  <si>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</si>
  <si>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</si>
  <si>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</si>
  <si>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</si>
  <si>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</si>
  <si>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</si>
  <si>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</si>
  <si>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</si>
  <si>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</si>
  <si>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</si>
  <si>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</si>
  <si>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</si>
  <si>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</si>
  <si>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</si>
  <si>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</si>
  <si>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</si>
  <si>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</si>
  <si>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</si>
  <si>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</si>
  <si>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</si>
  <si>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</si>
  <si>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</si>
  <si>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</si>
  <si>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</si>
  <si>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</si>
  <si>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</si>
  <si>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</si>
  <si>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</si>
  <si>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</si>
  <si>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</si>
  <si>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</si>
  <si>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</si>
  <si>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</si>
  <si>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</si>
  <si>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</si>
  <si>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</si>
  <si>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</si>
  <si>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</si>
  <si>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</si>
  <si>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</si>
  <si>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</si>
  <si>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</si>
  <si>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</si>
  <si>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</si>
  <si>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</si>
  <si>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</si>
  <si>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</si>
  <si>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</si>
  <si>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</si>
  <si>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</si>
  <si>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</si>
  <si>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</si>
  <si>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</si>
  <si>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</si>
  <si>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</si>
  <si>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</si>
  <si>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</si>
  <si>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</si>
  <si>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</si>
  <si>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</si>
  <si>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</si>
  <si>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</si>
  <si>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</si>
  <si>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</si>
  <si>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</si>
  <si>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</si>
  <si>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</si>
  <si>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</si>
  <si>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</si>
  <si>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</si>
  <si>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</si>
  <si>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</si>
  <si>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</si>
  <si>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</si>
  <si>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</si>
  <si>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</si>
  <si>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</si>
  <si>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</si>
  <si>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</si>
  <si>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</si>
  <si>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</si>
  <si>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</si>
  <si>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</si>
  <si>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</si>
  <si>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</si>
  <si>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</si>
  <si>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</si>
  <si>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</si>
  <si>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</si>
  <si>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</si>
  <si>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</si>
  <si>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</si>
  <si>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</si>
  <si>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</si>
  <si>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</si>
  <si>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</si>
  <si>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</si>
  <si>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</si>
  <si>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</si>
  <si>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</si>
  <si>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</si>
  <si>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</si>
  <si>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</si>
  <si>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</si>
  <si>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</si>
  <si>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</si>
  <si>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</si>
  <si>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</si>
  <si>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</si>
  <si>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</si>
  <si>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</si>
  <si>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</si>
  <si>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</si>
  <si>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</si>
  <si>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</si>
  <si>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</si>
  <si>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</si>
  <si>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</si>
  <si>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</si>
  <si>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</si>
  <si>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</si>
  <si>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</si>
  <si>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</si>
  <si>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</si>
  <si>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</si>
  <si>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</si>
  <si>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</si>
  <si>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</si>
  <si>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</si>
  <si>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</si>
  <si>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</si>
  <si>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</si>
  <si>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</si>
  <si>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</si>
  <si>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</si>
  <si>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</si>
  <si>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</si>
  <si>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</si>
  <si>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</si>
  <si>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</si>
  <si>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</si>
  <si>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</si>
  <si>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</si>
  <si>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</si>
  <si>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</si>
  <si>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</si>
  <si>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</si>
  <si>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</si>
  <si>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</si>
  <si>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</si>
  <si>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</si>
  <si>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</si>
  <si>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</si>
  <si>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</si>
  <si>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</si>
  <si>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</si>
  <si>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</si>
  <si>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</si>
  <si>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</si>
  <si>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</si>
  <si>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</si>
  <si>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</si>
  <si>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</si>
  <si>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</si>
  <si>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</si>
  <si>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</si>
  <si>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</si>
  <si>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</si>
  <si>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</si>
  <si>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</si>
  <si>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</si>
  <si>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</si>
  <si>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</si>
  <si>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</si>
  <si>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</si>
  <si>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</si>
  <si>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</si>
  <si>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</si>
  <si>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</si>
  <si>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</si>
  <si>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</si>
  <si>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</si>
  <si>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</si>
  <si>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</si>
  <si>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</si>
  <si>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</si>
  <si>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</si>
  <si>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</si>
  <si>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</si>
  <si>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</si>
  <si>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</si>
  <si>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</si>
  <si>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</si>
  <si>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</si>
  <si>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</si>
  <si>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</si>
  <si>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</si>
  <si>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</si>
  <si>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</si>
  <si>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</si>
  <si>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</si>
  <si>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</si>
  <si>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</si>
  <si>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</si>
  <si>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</si>
  <si>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</si>
  <si>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</si>
  <si>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</si>
  <si>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</si>
  <si>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</si>
  <si>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</si>
  <si>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</si>
  <si>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</si>
  <si>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</si>
  <si>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</si>
  <si>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</si>
  <si>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</si>
  <si>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</si>
  <si>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</si>
  <si>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</si>
  <si>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</si>
  <si>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</si>
  <si>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</si>
  <si>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</si>
  <si>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</si>
  <si>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</si>
  <si>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</si>
  <si>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</si>
  <si>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</si>
  <si>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</si>
  <si>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</si>
  <si>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</si>
  <si>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</si>
  <si>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</si>
  <si>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</si>
  <si>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</si>
  <si>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</si>
  <si>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</si>
  <si>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</si>
  <si>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</si>
  <si>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</si>
  <si>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</si>
  <si>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</si>
  <si>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</si>
  <si>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</si>
  <si>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</si>
  <si>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</si>
  <si>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</si>
  <si>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</si>
  <si>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</si>
  <si>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</si>
  <si>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</si>
  <si>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</si>
  <si>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</si>
  <si>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</si>
  <si>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</si>
  <si>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</si>
  <si>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</si>
  <si>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</si>
  <si>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</si>
  <si>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</si>
  <si>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</si>
  <si>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</si>
  <si>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</si>
  <si>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</si>
  <si>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</si>
  <si>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</si>
  <si>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</si>
  <si>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</si>
  <si>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</si>
  <si>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</si>
  <si>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</si>
  <si>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</si>
  <si>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</si>
  <si>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</si>
  <si>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</si>
  <si>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</si>
  <si>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</si>
  <si>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</si>
  <si>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</si>
  <si>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</si>
  <si>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</si>
  <si>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</si>
  <si>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</si>
  <si>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</si>
  <si>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</si>
  <si>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</si>
  <si>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</si>
  <si>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</si>
  <si>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</si>
  <si>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</si>
  <si>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</si>
  <si>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</si>
  <si>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</si>
  <si>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</si>
  <si>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</si>
  <si>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</si>
  <si>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</si>
  <si>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</si>
  <si>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</si>
  <si>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</si>
  <si>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</si>
  <si>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</si>
  <si>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</si>
  <si>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</si>
  <si>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</si>
  <si>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</si>
  <si>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</si>
  <si>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</si>
  <si>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</si>
  <si>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</si>
  <si>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</si>
  <si>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</si>
  <si>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</si>
  <si>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</si>
  <si>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</si>
  <si>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</si>
  <si>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</si>
  <si>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</si>
  <si>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</si>
  <si>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</si>
  <si>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</si>
  <si>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</si>
  <si>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</si>
  <si>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</si>
  <si>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</si>
  <si>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</si>
  <si>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</si>
  <si>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</si>
  <si>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</si>
  <si>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</si>
  <si>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</si>
  <si>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</si>
  <si>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</si>
  <si>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</si>
  <si>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</si>
  <si>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</si>
  <si>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</si>
  <si>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</si>
  <si>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</si>
  <si>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</si>
  <si>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</si>
  <si>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</si>
  <si>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</si>
  <si>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</si>
  <si>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</si>
  <si>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</si>
  <si>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</si>
  <si>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</si>
  <si>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</si>
  <si>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</si>
  <si>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</si>
  <si>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</si>
  <si>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</si>
  <si>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</si>
  <si>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</si>
  <si>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</si>
  <si>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</si>
  <si>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</si>
  <si>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</si>
  <si>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</si>
  <si>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</si>
  <si>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</si>
  <si>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</si>
  <si>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</si>
  <si>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</si>
  <si>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</si>
  <si>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</si>
  <si>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</si>
  <si>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</si>
  <si>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</si>
  <si>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</si>
  <si>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</si>
  <si>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</si>
  <si>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</si>
  <si>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</si>
  <si>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</si>
  <si>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</si>
  <si>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</si>
  <si>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</si>
  <si>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</si>
  <si>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</si>
  <si>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</si>
  <si>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</si>
  <si>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</si>
  <si>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</si>
  <si>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</si>
  <si>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</si>
  <si>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</si>
  <si>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</si>
  <si>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</si>
  <si>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</si>
  <si>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</si>
  <si>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</si>
  <si>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</si>
  <si>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</si>
  <si>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</si>
  <si>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</si>
  <si>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</si>
  <si>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</si>
  <si>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</si>
  <si>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</si>
  <si>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</si>
  <si>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</si>
  <si>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</si>
  <si>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</si>
  <si>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</si>
  <si>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</si>
  <si>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</si>
  <si>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</si>
  <si>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</si>
  <si>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</si>
  <si>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</si>
  <si>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</si>
  <si>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</si>
  <si>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</si>
  <si>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</si>
  <si>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</si>
  <si>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</si>
  <si>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</si>
  <si>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</si>
  <si>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</si>
  <si>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</si>
  <si>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</si>
  <si>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</si>
  <si>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</si>
  <si>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</si>
  <si>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</si>
  <si>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</si>
  <si>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</si>
  <si>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</si>
  <si>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</si>
  <si>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</si>
  <si>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</si>
  <si>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</si>
  <si>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</si>
  <si>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</si>
  <si>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</si>
  <si>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</si>
  <si>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</si>
  <si>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</si>
  <si>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</si>
  <si>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</si>
  <si>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</si>
  <si>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</si>
  <si>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</si>
  <si>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</si>
  <si>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</si>
  <si>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</si>
  <si>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</si>
  <si>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</si>
  <si>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</si>
  <si>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</si>
  <si>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</si>
  <si>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</si>
  <si>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</si>
  <si>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</si>
  <si>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</si>
  <si>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</si>
  <si>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</si>
  <si>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</si>
  <si>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</si>
  <si>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</si>
  <si>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</si>
  <si>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</si>
  <si>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</si>
  <si>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</si>
  <si>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</si>
  <si>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</si>
  <si>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</si>
  <si>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</si>
  <si>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</si>
  <si>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</si>
  <si>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</si>
  <si>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</si>
  <si>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</si>
  <si>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</si>
  <si>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</si>
  <si>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</si>
  <si>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</si>
  <si>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</si>
  <si>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</si>
  <si>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</si>
  <si>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</si>
  <si>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</si>
  <si>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</si>
  <si>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</si>
  <si>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</si>
  <si>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</si>
  <si>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</si>
  <si>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</si>
  <si>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</si>
  <si>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</si>
  <si>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</si>
  <si>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</si>
  <si>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</si>
  <si>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</si>
  <si>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</si>
  <si>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</si>
  <si>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</si>
  <si>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</si>
  <si>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</si>
  <si>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</si>
  <si>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</si>
  <si>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</si>
  <si>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</si>
  <si>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</si>
  <si>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</si>
  <si>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</si>
  <si>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</si>
  <si>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</si>
  <si>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</si>
  <si>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</si>
  <si>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</si>
  <si>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</si>
  <si>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</si>
  <si>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</si>
  <si>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</si>
  <si>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</si>
  <si>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</si>
  <si>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</si>
  <si>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</si>
  <si>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</si>
  <si>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</si>
  <si>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</si>
  <si>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</si>
  <si>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</si>
  <si>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</si>
  <si>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</si>
  <si>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</si>
  <si>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</si>
  <si>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</si>
  <si>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</si>
  <si>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</si>
  <si>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</si>
  <si>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</si>
  <si>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</si>
  <si>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</si>
  <si>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</si>
  <si>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</si>
  <si>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</si>
  <si>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</si>
  <si>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</si>
  <si>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</si>
  <si>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</si>
  <si>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</si>
  <si>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</si>
  <si>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</si>
  <si>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</si>
  <si>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</si>
  <si>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</si>
  <si>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</si>
  <si>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</si>
  <si>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</si>
  <si>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</si>
  <si>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</si>
  <si>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</si>
  <si>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</si>
  <si>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</si>
  <si>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</si>
  <si>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</si>
  <si>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</si>
  <si>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</si>
  <si>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</si>
  <si>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</si>
  <si>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</si>
  <si>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</si>
  <si>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</si>
  <si>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</si>
  <si>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</si>
  <si>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</si>
  <si>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</si>
  <si>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</si>
  <si>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</si>
  <si>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</si>
  <si>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</si>
  <si>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</si>
  <si>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</si>
  <si>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</si>
  <si>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</si>
  <si>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</si>
  <si>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</si>
  <si>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</si>
  <si>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</si>
  <si>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</si>
  <si>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</si>
  <si>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</si>
  <si>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</si>
  <si>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</si>
  <si>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</si>
  <si>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</si>
  <si>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</si>
  <si>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</si>
  <si>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</si>
  <si>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</si>
  <si>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</si>
  <si>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</si>
  <si>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</si>
  <si>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</si>
  <si>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</si>
  <si>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</si>
  <si>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</si>
  <si>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</si>
  <si>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</si>
  <si>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</si>
  <si>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</si>
  <si>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</si>
  <si>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</si>
  <si>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</si>
  <si>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</si>
  <si>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</si>
  <si>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</si>
  <si>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</si>
  <si>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</si>
  <si>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</si>
  <si>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</si>
  <si>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</si>
  <si>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</si>
  <si>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</si>
  <si>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</si>
  <si>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</si>
  <si>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</si>
  <si>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</si>
  <si>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</si>
  <si>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</si>
  <si>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</si>
  <si>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</si>
  <si>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</si>
  <si>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</si>
  <si>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</si>
  <si>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</si>
  <si>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</si>
  <si>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</si>
  <si>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</si>
  <si>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</si>
  <si>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</si>
  <si>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</si>
  <si>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</si>
  <si>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</si>
  <si>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</si>
  <si>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</si>
  <si>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</si>
  <si>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</si>
  <si>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</si>
  <si>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</si>
  <si>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</si>
  <si>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</si>
  <si>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</si>
  <si>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</si>
  <si>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</si>
  <si>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</si>
  <si>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</si>
  <si>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</si>
  <si>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</si>
  <si>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</si>
  <si>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</si>
  <si>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</si>
  <si>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</si>
  <si>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</si>
  <si>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</si>
  <si>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</si>
  <si>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</si>
  <si>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</si>
  <si>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</si>
  <si>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</si>
  <si>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</si>
  <si>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</si>
  <si>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</si>
  <si>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</si>
  <si>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</si>
  <si>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</si>
  <si>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</si>
  <si>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</si>
  <si>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</si>
  <si>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</si>
  <si>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</si>
  <si>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</si>
  <si>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</si>
  <si>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</si>
  <si>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</si>
  <si>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</si>
  <si>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</si>
  <si>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</si>
  <si>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</si>
  <si>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</si>
  <si>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</si>
  <si>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</si>
  <si>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</si>
  <si>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</si>
  <si>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</si>
  <si>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</si>
  <si>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</si>
  <si>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</si>
  <si>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</si>
  <si>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</si>
  <si>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</si>
  <si>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</si>
  <si>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</si>
  <si>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</si>
  <si>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</si>
  <si>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</si>
  <si>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</si>
  <si>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</si>
  <si>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</si>
  <si>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</si>
  <si>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</si>
  <si>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</si>
  <si>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</si>
  <si>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</si>
  <si>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</si>
  <si>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</si>
  <si>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</si>
  <si>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</si>
  <si>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</si>
  <si>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</si>
  <si>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</si>
  <si>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</si>
  <si>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</si>
  <si>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</si>
  <si>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</si>
  <si>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</si>
  <si>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</si>
  <si>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</si>
  <si>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</si>
  <si>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</si>
  <si>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</si>
  <si>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</si>
  <si>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</si>
  <si>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</si>
  <si>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</si>
  <si>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</si>
  <si>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</si>
  <si>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</si>
  <si>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</si>
  <si>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</si>
  <si>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</si>
  <si>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</si>
  <si>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</si>
  <si>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</si>
  <si>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</si>
  <si>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</si>
  <si>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</si>
  <si>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</si>
  <si>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</si>
  <si>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</si>
  <si>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</si>
  <si>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</si>
  <si>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</si>
  <si>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</si>
  <si>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</si>
  <si>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</si>
  <si>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</si>
  <si>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</si>
  <si>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</si>
  <si>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</si>
  <si>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</si>
  <si>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</si>
  <si>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</si>
  <si>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</si>
  <si>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</si>
  <si>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</si>
  <si>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</si>
  <si>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</si>
  <si>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</si>
  <si>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</si>
  <si>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</si>
  <si>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</si>
  <si>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</si>
  <si>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</si>
  <si>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</si>
  <si>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</si>
  <si>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</si>
  <si>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</si>
  <si>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</si>
  <si>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</si>
  <si>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</si>
  <si>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</si>
  <si>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</si>
  <si>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</si>
  <si>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</si>
  <si>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</si>
  <si>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</si>
  <si>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</si>
  <si>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</si>
  <si>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</si>
  <si>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</si>
  <si>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</si>
  <si>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</si>
  <si>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</si>
  <si>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</si>
  <si>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</si>
  <si>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</si>
  <si>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</si>
  <si>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</si>
  <si>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</si>
  <si>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</si>
  <si>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</si>
  <si>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</si>
  <si>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</si>
  <si>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</si>
  <si>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</si>
  <si>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</si>
  <si>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</si>
  <si>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</si>
  <si>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</si>
  <si>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</si>
  <si>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</si>
  <si>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</si>
  <si>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</si>
  <si>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</si>
  <si>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</si>
  <si>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</si>
  <si>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</si>
  <si>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</si>
  <si>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</si>
  <si>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</si>
  <si>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</si>
  <si>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</si>
  <si>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</si>
  <si>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</si>
  <si>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</si>
  <si>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</si>
  <si>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</si>
  <si>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</si>
  <si>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</si>
  <si>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</si>
  <si>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</si>
  <si>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</si>
  <si>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</si>
  <si>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</si>
  <si>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</si>
  <si>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</si>
  <si>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</si>
  <si>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</si>
  <si>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</si>
  <si>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</si>
  <si>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</si>
  <si>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</si>
  <si>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</si>
  <si>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</si>
  <si>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</si>
  <si>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</si>
  <si>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</si>
  <si>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</si>
  <si>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</si>
  <si>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</si>
  <si>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</si>
  <si>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</si>
  <si>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</si>
  <si>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</si>
  <si>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</si>
  <si>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</si>
  <si>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</si>
  <si>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</si>
  <si>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</si>
  <si>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</si>
  <si>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</si>
  <si>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</si>
  <si>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</si>
  <si>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</si>
  <si>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</si>
  <si>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</si>
  <si>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</si>
  <si>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</si>
  <si>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</si>
  <si>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</si>
  <si>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</si>
  <si>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</si>
  <si>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</si>
  <si>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</si>
  <si>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</si>
  <si>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</si>
  <si>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</si>
  <si>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</si>
  <si>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</si>
  <si>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</si>
  <si>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</si>
  <si>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</si>
  <si>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</si>
  <si>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</si>
  <si>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</si>
  <si>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</si>
  <si>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</si>
  <si>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</si>
  <si>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</si>
  <si>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</si>
  <si>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</si>
  <si>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</si>
  <si>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</si>
  <si>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</si>
  <si>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</si>
  <si>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</si>
  <si>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</si>
  <si>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</si>
  <si>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</si>
  <si>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</si>
  <si>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</si>
  <si>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</si>
  <si>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</si>
  <si>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</si>
  <si>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</si>
  <si>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</si>
  <si>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</si>
  <si>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</si>
  <si>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</si>
  <si>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</si>
  <si>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</si>
  <si>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</si>
  <si>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</si>
  <si>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</si>
  <si>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</si>
  <si>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</si>
  <si>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</si>
  <si>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</si>
  <si>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</si>
  <si>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</si>
  <si>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</si>
  <si>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</si>
  <si>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</si>
  <si>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</si>
  <si>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</si>
  <si>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</si>
  <si>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</si>
  <si>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</si>
  <si>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</si>
  <si>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</si>
  <si>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</si>
  <si>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</si>
  <si>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</si>
  <si>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</si>
  <si>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</si>
  <si>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</si>
  <si>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</si>
  <si>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</si>
  <si>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</si>
  <si>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</si>
  <si>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</si>
  <si>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</si>
  <si>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</si>
  <si>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</si>
  <si>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</si>
  <si>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</si>
  <si>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</si>
  <si>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</si>
  <si>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</si>
  <si>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</si>
  <si>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</si>
  <si>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</si>
  <si>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</si>
  <si>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</si>
  <si>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</si>
  <si>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</si>
  <si>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</si>
  <si>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</si>
  <si>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</si>
  <si>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</si>
  <si>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</si>
  <si>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</si>
  <si>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</si>
  <si>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</si>
  <si>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</si>
  <si>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</si>
  <si>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</si>
  <si>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</si>
  <si>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</si>
  <si>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</si>
  <si>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</si>
  <si>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</si>
  <si>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</si>
  <si>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</si>
  <si>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</si>
  <si>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</si>
  <si>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</si>
  <si>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</si>
  <si>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</si>
  <si>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</si>
  <si>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</si>
  <si>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</si>
  <si>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</si>
  <si>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</si>
  <si>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</si>
  <si>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</si>
  <si>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</si>
  <si>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</si>
  <si>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</si>
  <si>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</si>
  <si>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</si>
  <si>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</si>
  <si>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</si>
  <si>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</si>
  <si>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</si>
  <si>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</si>
  <si>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</si>
  <si>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</si>
  <si>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</si>
  <si>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</si>
  <si>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</si>
  <si>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</si>
  <si>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</si>
  <si>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</si>
  <si>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</si>
  <si>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</si>
  <si>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</si>
  <si>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</si>
  <si>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</si>
  <si>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</si>
  <si>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</si>
  <si>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</si>
  <si>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</si>
  <si>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</si>
  <si>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</si>
  <si>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</si>
  <si>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</si>
  <si>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</si>
  <si>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</si>
  <si>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</si>
  <si>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</si>
  <si>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</si>
  <si>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</si>
  <si>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</si>
  <si>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</si>
  <si>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</si>
  <si>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</si>
  <si>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</si>
  <si>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</si>
  <si>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</si>
  <si>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</si>
  <si>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</si>
  <si>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</si>
  <si>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</si>
  <si>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</si>
  <si>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</si>
  <si>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</si>
  <si>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</si>
  <si>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</si>
  <si>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</si>
  <si>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</si>
  <si>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</si>
  <si>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</si>
  <si>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</si>
  <si>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</si>
  <si>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</si>
  <si>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</si>
  <si>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</si>
  <si>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</si>
  <si>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</si>
  <si>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</si>
  <si>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</si>
  <si>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</si>
  <si>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</si>
  <si>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</si>
  <si>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</si>
  <si>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</si>
  <si>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</si>
  <si>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</si>
  <si>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</si>
  <si>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</si>
  <si>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</si>
  <si>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</si>
  <si>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</si>
  <si>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</si>
  <si>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</si>
  <si>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</si>
  <si>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</si>
  <si>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</si>
  <si>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</si>
  <si>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</si>
  <si>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</si>
  <si>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</si>
  <si>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</si>
  <si>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</si>
  <si>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</si>
  <si>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</si>
  <si>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</si>
  <si>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</si>
  <si>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</si>
  <si>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</si>
  <si>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</si>
  <si>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</si>
  <si>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</si>
  <si>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</si>
  <si>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</si>
  <si>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</si>
  <si>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</si>
  <si>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</si>
  <si>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</si>
  <si>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</si>
  <si>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</si>
  <si>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</si>
  <si>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</si>
  <si>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</si>
  <si>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</si>
  <si>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</si>
  <si>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</si>
  <si>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</si>
  <si>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</si>
  <si>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</si>
  <si>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</si>
  <si>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</si>
  <si>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</si>
  <si>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</si>
  <si>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</si>
  <si>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</si>
  <si>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</si>
  <si>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</si>
  <si>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</si>
  <si>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</si>
  <si>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</si>
  <si>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</si>
  <si>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</si>
  <si>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</si>
  <si>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</si>
  <si>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</si>
  <si>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</si>
  <si>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</si>
  <si>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</si>
  <si>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</si>
  <si>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</si>
  <si>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</si>
  <si>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</si>
  <si>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</si>
  <si>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</si>
  <si>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</si>
  <si>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</si>
  <si>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</si>
  <si>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</si>
  <si>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</si>
  <si>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</si>
  <si>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</si>
  <si>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</si>
  <si>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</si>
  <si>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</si>
  <si>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</si>
  <si>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</si>
  <si>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</si>
  <si>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</si>
  <si>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</si>
  <si>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</si>
  <si>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</si>
  <si>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</si>
  <si>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</si>
  <si>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</si>
  <si>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</si>
  <si>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</si>
  <si>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</si>
  <si>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</si>
  <si>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</si>
  <si>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</si>
  <si>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</si>
  <si>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</si>
  <si>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</si>
  <si>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</si>
  <si>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</si>
  <si>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</si>
  <si>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</si>
  <si>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</si>
  <si>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</si>
  <si>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</si>
  <si>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</si>
  <si>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</si>
  <si>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</si>
  <si>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</si>
  <si>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</si>
  <si>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</si>
  <si>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</si>
  <si>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</si>
  <si>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</si>
  <si>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</si>
  <si>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</si>
  <si>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</si>
  <si>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</si>
  <si>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</si>
  <si>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</si>
  <si>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</si>
  <si>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</si>
  <si>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</si>
  <si>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</si>
  <si>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</si>
  <si>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</si>
  <si>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</si>
  <si>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</si>
  <si>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</si>
  <si>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</si>
  <si>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</si>
  <si>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</si>
  <si>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</si>
  <si>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</si>
  <si>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</si>
  <si>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</si>
  <si>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</si>
  <si>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</si>
  <si>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</si>
  <si>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</si>
  <si>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</si>
  <si>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</si>
  <si>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</si>
  <si>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</si>
  <si>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</si>
  <si>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</si>
  <si>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</si>
  <si>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</si>
  <si>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</si>
  <si>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</si>
  <si>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</si>
  <si>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</si>
  <si>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</si>
  <si>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</si>
  <si>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</si>
  <si>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</si>
  <si>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</si>
  <si>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</si>
  <si>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</si>
  <si>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</si>
  <si>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</si>
  <si>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</si>
  <si>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</si>
  <si>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</si>
  <si>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</si>
  <si>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</si>
  <si>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</si>
  <si>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</si>
  <si>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</si>
  <si>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</si>
  <si>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</si>
  <si>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</si>
  <si>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</si>
  <si>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</si>
  <si>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</si>
  <si>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</si>
  <si>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</si>
  <si>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</si>
  <si>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</si>
  <si>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</si>
  <si>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</si>
  <si>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</si>
  <si>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</si>
  <si>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</si>
  <si>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</si>
  <si>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</si>
  <si>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</si>
  <si>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</si>
  <si>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</si>
  <si>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</si>
  <si>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</si>
  <si>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</si>
  <si>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</si>
  <si>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</si>
  <si>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</si>
  <si>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</si>
  <si>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</si>
  <si>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</si>
  <si>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</si>
  <si>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</si>
  <si>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</si>
  <si>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</si>
  <si>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</si>
  <si>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</si>
  <si>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</si>
  <si>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</si>
  <si>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</si>
  <si>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</si>
  <si>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</si>
  <si>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</si>
  <si>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</si>
  <si>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</si>
  <si>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</si>
  <si>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</si>
  <si>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</si>
  <si>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</si>
  <si>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</si>
  <si>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</si>
  <si>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</si>
  <si>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</si>
  <si>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</si>
  <si>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</si>
  <si>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</si>
  <si>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</si>
  <si>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</si>
  <si>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</si>
  <si>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</si>
  <si>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</si>
  <si>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</si>
  <si>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</si>
  <si>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</si>
  <si>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</si>
  <si>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</si>
  <si>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</si>
  <si>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</si>
  <si>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</si>
  <si>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</si>
  <si>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</si>
  <si>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</si>
  <si>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</si>
  <si>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</si>
  <si>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</si>
  <si>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</si>
  <si>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</si>
  <si>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</si>
  <si>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</si>
  <si>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</si>
  <si>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</si>
  <si>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</si>
  <si>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</si>
  <si>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</si>
  <si>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</si>
  <si>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</si>
  <si>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</si>
  <si>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</si>
  <si>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</si>
  <si>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</si>
  <si>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</si>
  <si>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</si>
  <si>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</si>
  <si>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</si>
  <si>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</si>
  <si>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</si>
  <si>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</si>
  <si>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</si>
  <si>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</si>
  <si>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</si>
  <si>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</si>
  <si>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</si>
  <si>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</si>
  <si>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</si>
  <si>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</si>
  <si>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</si>
  <si>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</si>
  <si>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</si>
  <si>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</si>
  <si>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</si>
  <si>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</si>
  <si>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</si>
  <si>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</si>
  <si>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</si>
  <si>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</si>
  <si>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</si>
  <si>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</si>
  <si>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</si>
  <si>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</si>
  <si>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</si>
  <si>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</si>
  <si>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</si>
  <si>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</si>
  <si>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</si>
  <si>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</si>
  <si>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</si>
  <si>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</si>
  <si>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</si>
  <si>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</si>
  <si>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</si>
  <si>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</si>
  <si>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</si>
  <si>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</si>
  <si>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</si>
  <si>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</si>
  <si>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</si>
  <si>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</si>
  <si>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</si>
  <si>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</si>
  <si>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</si>
  <si>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</si>
  <si>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</si>
  <si>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</si>
  <si>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</si>
  <si>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</si>
  <si>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</si>
  <si>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</si>
  <si>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</si>
  <si>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</si>
  <si>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</si>
  <si>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</si>
  <si>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</si>
  <si>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</si>
  <si>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</si>
  <si>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</si>
  <si>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</si>
  <si>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</si>
  <si>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</si>
  <si>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</si>
  <si>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</si>
  <si>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</si>
  <si>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</si>
  <si>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</si>
  <si>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</si>
  <si>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</si>
  <si>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</si>
  <si>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</si>
  <si>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</si>
  <si>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</si>
  <si>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</si>
  <si>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</si>
  <si>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</si>
  <si>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</si>
  <si>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</si>
  <si>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</si>
  <si>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</si>
  <si>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</si>
  <si>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</si>
  <si>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</si>
  <si>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</si>
  <si>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</si>
  <si>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</si>
  <si>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</si>
  <si>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</si>
  <si>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</si>
  <si>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</si>
  <si>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</si>
  <si>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</si>
  <si>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</si>
  <si>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</si>
  <si>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</si>
  <si>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</si>
  <si>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</si>
  <si>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</si>
  <si>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</si>
  <si>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</si>
  <si>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</si>
  <si>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</si>
  <si>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</si>
  <si>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</si>
  <si>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</si>
  <si>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</si>
  <si>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</si>
  <si>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</si>
  <si>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</si>
  <si>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</si>
  <si>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</si>
  <si>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</si>
  <si>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</si>
  <si>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</si>
  <si>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</si>
  <si>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</si>
  <si>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</si>
  <si>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</si>
  <si>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</si>
  <si>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</si>
  <si>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</si>
  <si>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</si>
  <si>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</si>
  <si>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</si>
  <si>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</si>
  <si>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</si>
  <si>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</si>
  <si>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</si>
  <si>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</si>
  <si>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</si>
  <si>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</si>
  <si>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</si>
  <si>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</si>
  <si>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</si>
  <si>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</si>
  <si>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</si>
  <si>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</si>
  <si>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</si>
  <si>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</si>
  <si>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</si>
  <si>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</si>
  <si>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</si>
  <si>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</si>
  <si>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</si>
  <si>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</si>
  <si>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</si>
  <si>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</si>
  <si>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</si>
  <si>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</si>
  <si>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</si>
  <si>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</si>
  <si>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</si>
  <si>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</si>
  <si>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</si>
  <si>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</si>
  <si>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</si>
  <si>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</si>
  <si>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</si>
  <si>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</si>
  <si>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</si>
  <si>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</si>
  <si>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</si>
  <si>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</si>
  <si>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</si>
  <si>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</si>
  <si>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</si>
  <si>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</si>
  <si>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</si>
  <si>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</si>
  <si>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</si>
  <si>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</si>
  <si>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</si>
  <si>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</si>
  <si>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</si>
  <si>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</si>
  <si>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</si>
  <si>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</si>
  <si>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</si>
  <si>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</si>
  <si>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</si>
  <si>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</si>
  <si>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</si>
  <si>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</si>
  <si>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</si>
  <si>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</si>
  <si>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</si>
  <si>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</si>
  <si>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</si>
  <si>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</si>
  <si>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</si>
  <si>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</si>
  <si>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</si>
  <si>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</si>
  <si>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</si>
  <si>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</si>
  <si>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</si>
  <si>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</si>
  <si>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</si>
  <si>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</si>
  <si>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</si>
  <si>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</si>
  <si>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</si>
  <si>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</si>
  <si>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</si>
  <si>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</si>
  <si>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</si>
  <si>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</si>
  <si>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</si>
  <si>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</si>
  <si>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</si>
  <si>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</si>
  <si>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</si>
  <si>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</si>
  <si>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</si>
  <si>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</si>
  <si>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</si>
  <si>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</si>
  <si>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</si>
  <si>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</si>
  <si>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</si>
  <si>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</si>
  <si>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</si>
  <si>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</si>
  <si>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</si>
  <si>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</si>
  <si>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</si>
  <si>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</si>
  <si>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</si>
  <si>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</si>
  <si>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</si>
  <si>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</si>
  <si>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</si>
  <si>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</si>
  <si>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</si>
  <si>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</si>
  <si>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</si>
  <si>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</si>
  <si>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</si>
  <si>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</si>
  <si>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</si>
  <si>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</si>
  <si>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</si>
  <si>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</si>
  <si>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</si>
  <si>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</si>
  <si>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</si>
  <si>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</si>
  <si>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</si>
  <si>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</si>
  <si>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</si>
  <si>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</si>
  <si>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</si>
  <si>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</si>
  <si>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</si>
  <si>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</si>
  <si>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</si>
  <si>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</si>
  <si>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</si>
  <si>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</si>
  <si>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</si>
  <si>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</si>
  <si>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</si>
  <si>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</si>
  <si>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</si>
  <si>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</si>
  <si>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</si>
  <si>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</si>
  <si>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</si>
  <si>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</si>
  <si>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</si>
  <si>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</si>
  <si>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</si>
  <si>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</si>
  <si>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</si>
  <si>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</si>
  <si>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</si>
  <si>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</si>
  <si>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</si>
  <si>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</si>
  <si>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</si>
  <si>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</si>
  <si>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</si>
  <si>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</si>
  <si>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</si>
  <si>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</si>
  <si>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</si>
  <si>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</si>
  <si>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</si>
  <si>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</si>
  <si>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</si>
  <si>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</si>
  <si>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</si>
  <si>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</si>
  <si>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</si>
  <si>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</si>
  <si>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</si>
  <si>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</si>
  <si>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</si>
  <si>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</si>
  <si>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</si>
  <si>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</si>
  <si>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</si>
  <si>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</si>
  <si>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</si>
  <si>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</si>
  <si>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</si>
  <si>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</si>
  <si>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</si>
  <si>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</si>
  <si>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</si>
  <si>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</si>
  <si>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</si>
  <si>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</si>
  <si>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</si>
  <si>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</si>
  <si>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</si>
  <si>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</si>
  <si>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</si>
  <si>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</si>
  <si>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</si>
  <si>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</si>
  <si>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</si>
  <si>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</si>
  <si>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</si>
  <si>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</si>
  <si>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</si>
  <si>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</si>
  <si>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</si>
  <si>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</si>
  <si>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</si>
  <si>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</si>
  <si>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</si>
  <si>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</si>
  <si>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</si>
  <si>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</si>
  <si>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</si>
  <si>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</si>
  <si>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</si>
  <si>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</si>
  <si>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</si>
  <si>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</si>
  <si>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</si>
  <si>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</si>
  <si>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</si>
  <si>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</si>
  <si>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</si>
  <si>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</si>
  <si>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</si>
  <si>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</si>
  <si>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</si>
  <si>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</si>
  <si>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</si>
  <si>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</si>
  <si>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</si>
  <si>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</si>
  <si>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</si>
  <si>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</si>
  <si>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</si>
  <si>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</si>
  <si>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</si>
  <si>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</si>
  <si>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</si>
  <si>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</si>
  <si>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</si>
  <si>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</si>
  <si>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</si>
  <si>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</si>
  <si>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</si>
  <si>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</si>
  <si>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</si>
  <si>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</si>
  <si>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</si>
  <si>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</si>
  <si>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</si>
  <si>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</si>
  <si>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</si>
  <si>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</si>
  <si>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</si>
  <si>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</si>
  <si>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</si>
  <si>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</si>
  <si>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</si>
  <si>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</si>
  <si>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</si>
  <si>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</si>
  <si>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</si>
  <si>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</si>
  <si>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</si>
  <si>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</si>
  <si>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</si>
  <si>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</si>
  <si>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</si>
  <si>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</si>
  <si>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</si>
  <si>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</si>
  <si>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</si>
  <si>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</si>
  <si>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</si>
  <si>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</si>
  <si>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</si>
  <si>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</si>
  <si>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</si>
  <si>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</si>
  <si>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</si>
  <si>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</si>
  <si>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</si>
  <si>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</si>
  <si>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</si>
  <si>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</si>
  <si>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</si>
  <si>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</si>
  <si>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</si>
  <si>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</si>
  <si>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</si>
  <si>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</si>
  <si>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</si>
  <si>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</si>
  <si>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</si>
  <si>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</si>
  <si>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</si>
  <si>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</si>
  <si>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</si>
  <si>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</si>
  <si>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</si>
  <si>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</si>
  <si>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</si>
  <si>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</si>
  <si>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</si>
  <si>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</si>
  <si>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</si>
  <si>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</si>
  <si>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</si>
  <si>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</si>
  <si>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</si>
  <si>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</si>
  <si>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</si>
  <si>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</si>
  <si>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</si>
  <si>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</si>
  <si>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</si>
  <si>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</si>
  <si>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</si>
  <si>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</si>
  <si>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</si>
  <si>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</si>
  <si>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</si>
  <si>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</si>
  <si>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</si>
  <si>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</si>
  <si>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</si>
  <si>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</si>
  <si>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</si>
  <si>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</si>
  <si>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</si>
  <si>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</si>
  <si>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</si>
  <si>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</si>
  <si>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</si>
  <si>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</si>
  <si>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</si>
  <si>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</si>
  <si>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</si>
  <si>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</si>
  <si>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</si>
  <si>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</si>
  <si>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</si>
  <si>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</si>
  <si>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</si>
  <si>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</si>
  <si>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</si>
  <si>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</si>
  <si>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</si>
  <si>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</si>
  <si>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</si>
  <si>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</si>
  <si>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</si>
  <si>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</si>
  <si>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</si>
  <si>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</si>
  <si>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</si>
  <si>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</si>
  <si>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</si>
  <si>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</si>
  <si>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</si>
  <si>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</si>
  <si>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</si>
  <si>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</si>
  <si>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</si>
  <si>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</si>
  <si>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</si>
  <si>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</si>
  <si>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</si>
  <si>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</si>
  <si>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</si>
  <si>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</si>
  <si>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</si>
  <si>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</si>
  <si>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</si>
  <si>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</si>
  <si>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</si>
  <si>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</si>
  <si>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</si>
  <si>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</si>
  <si>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</si>
  <si>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</si>
  <si>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</si>
  <si>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</si>
  <si>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</si>
  <si>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</si>
  <si>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</si>
  <si>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</si>
  <si>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</si>
  <si>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</si>
  <si>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</si>
  <si>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</si>
  <si>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</si>
  <si>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</si>
  <si>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</si>
  <si>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</si>
  <si>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</si>
  <si>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</si>
  <si>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</si>
  <si>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</si>
  <si>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</si>
  <si>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</si>
  <si>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</si>
  <si>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</si>
  <si>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</si>
  <si>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</si>
  <si>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</si>
  <si>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</si>
  <si>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</si>
  <si>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</si>
  <si>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</si>
  <si>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</si>
  <si>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</si>
  <si>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</si>
  <si>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</si>
  <si>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</si>
  <si>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</si>
  <si>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</si>
  <si>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</si>
  <si>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</si>
  <si>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</si>
  <si>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</si>
  <si>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</si>
  <si>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</si>
  <si>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</si>
  <si>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</si>
  <si>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</si>
  <si>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</si>
  <si>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</si>
  <si>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</si>
  <si>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</si>
  <si>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</si>
  <si>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</si>
  <si>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</si>
  <si>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</si>
  <si>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</si>
  <si>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</si>
  <si>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</si>
  <si>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</si>
  <si>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</si>
  <si>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</si>
  <si>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</si>
  <si>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</si>
  <si>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</si>
  <si>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</si>
  <si>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</si>
  <si>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</si>
  <si>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</si>
  <si>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</si>
  <si>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</si>
  <si>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</si>
  <si>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</si>
  <si>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</si>
  <si>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</si>
  <si>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</si>
  <si>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</si>
  <si>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</si>
  <si>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</si>
  <si>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</si>
  <si>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</si>
  <si>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</si>
  <si>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</si>
  <si>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</si>
  <si>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</si>
  <si>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</si>
  <si>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</si>
  <si>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</si>
  <si>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</si>
  <si>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</si>
  <si>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</si>
  <si>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</si>
  <si>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</si>
  <si>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</si>
  <si>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</si>
  <si>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</si>
  <si>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</si>
  <si>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</si>
  <si>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</si>
  <si>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</si>
  <si>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</si>
  <si>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</si>
  <si>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</si>
  <si>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</si>
  <si>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</si>
  <si>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</si>
  <si>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</si>
  <si>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</si>
  <si>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</si>
  <si>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</si>
  <si>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</si>
  <si>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</si>
  <si>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</si>
  <si>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</si>
  <si>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</si>
  <si>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</si>
  <si>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</si>
  <si>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</si>
  <si>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</si>
  <si>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</si>
  <si>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</si>
  <si>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</si>
  <si>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</si>
  <si>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</si>
  <si>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</si>
  <si>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</si>
  <si>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</si>
  <si>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</si>
  <si>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</si>
  <si>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</si>
  <si>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</si>
  <si>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</si>
  <si>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</si>
  <si>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</si>
  <si>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</si>
  <si>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</si>
  <si>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</si>
  <si>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</si>
  <si>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</si>
  <si>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</si>
  <si>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</si>
  <si>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</si>
  <si>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</si>
  <si>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</si>
  <si>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</si>
  <si>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</si>
  <si>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</si>
  <si>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</si>
  <si>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</si>
  <si>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</si>
  <si>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</si>
  <si>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</si>
  <si>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</si>
  <si>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</si>
  <si>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</si>
  <si>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</si>
  <si>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</si>
  <si>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</si>
  <si>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</si>
  <si>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</si>
  <si>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</si>
  <si>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</si>
  <si>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</si>
  <si>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</si>
  <si>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</si>
  <si>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</si>
  <si>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</si>
  <si>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</si>
  <si>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</si>
  <si>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</si>
  <si>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</si>
  <si>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</si>
  <si>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</si>
  <si>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</si>
  <si>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</si>
  <si>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</si>
  <si>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</si>
  <si>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</si>
  <si>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</si>
  <si>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</si>
  <si>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</si>
  <si>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</si>
  <si>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</si>
  <si>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</si>
  <si>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</si>
  <si>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</si>
  <si>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</si>
  <si>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</si>
  <si>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</si>
  <si>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</si>
  <si>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</si>
  <si>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</si>
  <si>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</si>
  <si>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</si>
  <si>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</si>
  <si>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</si>
  <si>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</si>
  <si>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</si>
  <si>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</si>
  <si>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</si>
  <si>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</si>
  <si>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</si>
  <si>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</si>
  <si>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</si>
  <si>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</si>
  <si>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</si>
  <si>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</si>
  <si>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</si>
  <si>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</si>
  <si>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</si>
  <si>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</si>
  <si>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</si>
  <si>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</si>
  <si>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</si>
  <si>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</si>
  <si>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</si>
  <si>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</si>
  <si>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</si>
  <si>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</si>
  <si>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</si>
  <si>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</si>
  <si>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</si>
  <si>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</si>
  <si>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</si>
  <si>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</si>
  <si>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</si>
  <si>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</si>
  <si>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</si>
  <si>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</si>
  <si>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</si>
  <si>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</si>
  <si>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</si>
  <si>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</si>
  <si>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</si>
  <si>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</si>
  <si>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</si>
  <si>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</si>
  <si>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</si>
  <si>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</si>
  <si>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</si>
  <si>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</si>
  <si>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</si>
  <si>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</si>
  <si>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</si>
  <si>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</si>
  <si>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</si>
  <si>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</si>
  <si>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</si>
  <si>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</si>
  <si>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</si>
  <si>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</si>
  <si>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</si>
  <si>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</si>
  <si>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</si>
  <si>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</si>
  <si>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</si>
  <si>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</si>
  <si>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</si>
  <si>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</si>
  <si>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</si>
  <si>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</si>
  <si>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</si>
  <si>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</si>
  <si>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</si>
  <si>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</si>
  <si>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</si>
  <si>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</si>
  <si>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</si>
  <si>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</si>
  <si>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</si>
  <si>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</si>
  <si>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</si>
  <si>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</si>
  <si>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</si>
  <si>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</si>
  <si>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</si>
  <si>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</si>
  <si>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</si>
  <si>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</si>
  <si>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</si>
  <si>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</si>
  <si>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</si>
  <si>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</si>
  <si>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</si>
  <si>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</si>
  <si>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</si>
  <si>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</si>
  <si>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</si>
  <si>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</si>
  <si>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</si>
  <si>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</si>
  <si>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</si>
  <si>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</si>
  <si>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</si>
  <si>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</si>
  <si>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</si>
  <si>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</si>
  <si>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</si>
  <si>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</si>
  <si>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</si>
  <si>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</si>
  <si>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</si>
  <si>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</si>
  <si>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</si>
  <si>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</si>
  <si>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</si>
  <si>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</si>
  <si>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</si>
  <si>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</si>
  <si>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</si>
  <si>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</si>
  <si>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</si>
  <si>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</si>
  <si>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</si>
  <si>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</si>
  <si>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</si>
  <si>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</si>
  <si>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</si>
  <si>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</si>
  <si>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</si>
  <si>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</si>
  <si>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</si>
  <si>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</si>
  <si>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</si>
  <si>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</si>
  <si>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</si>
  <si>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</si>
  <si>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</si>
  <si>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</si>
  <si>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</si>
  <si>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</si>
  <si>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</si>
  <si>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</si>
  <si>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</si>
  <si>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</si>
  <si>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</si>
  <si>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</si>
  <si>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</si>
  <si>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</si>
  <si>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</si>
  <si>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</si>
  <si>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</si>
  <si>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</si>
  <si>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</si>
  <si>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</si>
  <si>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</si>
  <si>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</si>
  <si>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</si>
  <si>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</si>
  <si>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</si>
  <si>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</si>
  <si>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</si>
  <si>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</si>
  <si>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</si>
  <si>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</si>
  <si>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</si>
  <si>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</si>
  <si>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</si>
  <si>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</si>
  <si>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</si>
  <si>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</si>
  <si>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</si>
  <si>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</si>
  <si>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</si>
  <si>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</si>
  <si>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</si>
  <si>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</si>
  <si>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</si>
  <si>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</si>
  <si>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</si>
  <si>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</si>
  <si>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</si>
  <si>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</si>
  <si>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</si>
  <si>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</si>
  <si>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</si>
  <si>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</si>
  <si>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</si>
  <si>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</si>
  <si>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</si>
  <si>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</si>
  <si>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</si>
  <si>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</si>
  <si>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</si>
  <si>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</si>
  <si>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</si>
  <si>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</si>
  <si>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</si>
  <si>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</si>
  <si>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</si>
  <si>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</si>
  <si>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</si>
  <si>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</si>
  <si>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</si>
  <si>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</si>
  <si>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</si>
  <si>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</si>
  <si>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</si>
  <si>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</si>
  <si>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</si>
  <si>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</si>
  <si>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</si>
  <si>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</si>
  <si>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</si>
  <si>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</si>
  <si>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</si>
  <si>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</si>
  <si>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</si>
  <si>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</si>
  <si>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</si>
  <si>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</si>
  <si>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</si>
  <si>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</si>
  <si>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</si>
  <si>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</si>
  <si>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</si>
  <si>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</si>
  <si>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</si>
  <si>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</si>
  <si>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</si>
  <si>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</si>
  <si>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</si>
  <si>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</si>
  <si>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</si>
  <si>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</si>
  <si>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</si>
  <si>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</si>
  <si>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</si>
  <si>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</si>
  <si>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</si>
  <si>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</si>
  <si>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</si>
  <si>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</si>
  <si>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</si>
  <si>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</si>
  <si>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</si>
  <si>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</si>
  <si>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</si>
  <si>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</si>
  <si>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</si>
  <si>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</si>
  <si>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</si>
  <si>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</si>
  <si>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</si>
  <si>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</si>
  <si>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</si>
  <si>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</si>
  <si>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</si>
  <si>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</si>
  <si>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</si>
  <si>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</si>
  <si>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</si>
  <si>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</si>
  <si>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</si>
  <si>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</si>
  <si>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</si>
  <si>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</si>
  <si>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</si>
  <si>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</si>
  <si>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</si>
  <si>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</si>
  <si>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</si>
  <si>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</si>
  <si>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</si>
  <si>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</si>
  <si>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</si>
  <si>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</si>
  <si>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</si>
  <si>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</si>
  <si>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</si>
  <si>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</si>
  <si>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</si>
  <si>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</si>
  <si>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</si>
  <si>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</si>
  <si>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</si>
  <si>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</si>
  <si>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</si>
  <si>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</si>
  <si>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</si>
  <si>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</si>
  <si>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</si>
  <si>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</si>
  <si>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</si>
  <si>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</si>
  <si>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</si>
  <si>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</si>
  <si>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</si>
  <si>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</si>
  <si>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</si>
  <si>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</si>
  <si>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</si>
  <si>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</si>
  <si>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</si>
  <si>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</si>
  <si>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</si>
  <si>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</si>
  <si>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</si>
  <si>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</si>
  <si>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</si>
  <si>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</si>
  <si>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</si>
  <si>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</si>
  <si>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</si>
  <si>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</si>
  <si>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</si>
  <si>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</si>
  <si>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</si>
  <si>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</si>
  <si>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</si>
  <si>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</si>
  <si>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</si>
  <si>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</si>
  <si>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</si>
  <si>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</si>
  <si>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</si>
  <si>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</si>
  <si>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</si>
  <si>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</si>
  <si>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</si>
  <si>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</si>
  <si>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</si>
  <si>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</si>
  <si>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</si>
  <si>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</si>
  <si>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</si>
  <si>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</si>
  <si>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</si>
  <si>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</si>
  <si>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</si>
  <si>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</si>
  <si>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</si>
  <si>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</si>
  <si>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</si>
  <si>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</si>
  <si>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</si>
  <si>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</si>
  <si>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</si>
  <si>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</si>
  <si>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</si>
  <si>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</si>
  <si>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</si>
  <si>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</si>
  <si>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</si>
  <si>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</si>
  <si>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</si>
  <si>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</si>
  <si>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</si>
  <si>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</si>
  <si>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</si>
  <si>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</si>
  <si>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</si>
  <si>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</si>
  <si>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</si>
  <si>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</si>
  <si>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</si>
  <si>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</si>
  <si>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</si>
  <si>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</si>
  <si>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</si>
  <si>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</si>
  <si>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</si>
  <si>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</si>
  <si>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</si>
  <si>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</si>
  <si>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</si>
  <si>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</si>
  <si>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</si>
  <si>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</si>
  <si>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</si>
  <si>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</si>
  <si>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</si>
  <si>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</si>
  <si>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</si>
  <si>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</si>
  <si>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</si>
  <si>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</si>
  <si>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</si>
  <si>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</si>
  <si>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</si>
  <si>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</si>
  <si>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</si>
  <si>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</si>
  <si>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</si>
  <si>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</si>
  <si>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</si>
  <si>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</si>
  <si>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</si>
  <si>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</si>
  <si>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</si>
  <si>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</si>
  <si>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</si>
  <si>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</si>
  <si>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</si>
  <si>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</si>
  <si>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</si>
  <si>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</si>
  <si>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</si>
  <si>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</si>
  <si>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</si>
  <si>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</si>
  <si>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</si>
  <si>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</si>
  <si>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</si>
  <si>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</si>
  <si>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</si>
  <si>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</si>
  <si>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</si>
  <si>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</si>
  <si>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</si>
  <si>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</si>
  <si>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</si>
  <si>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</si>
  <si>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</si>
  <si>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</si>
  <si>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</si>
  <si>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</si>
  <si>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</si>
  <si>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</si>
  <si>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</si>
  <si>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</si>
  <si>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</si>
  <si>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</si>
  <si>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</si>
  <si>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</si>
  <si>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</si>
  <si>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</si>
  <si>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</si>
  <si>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</si>
  <si>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</si>
  <si>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</si>
  <si>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</si>
  <si>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</si>
  <si>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</si>
  <si>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</si>
  <si>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</si>
  <si>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</si>
  <si>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</si>
  <si>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</si>
  <si>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</si>
  <si>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</si>
  <si>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</si>
  <si>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</si>
  <si>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</si>
  <si>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</si>
  <si>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</si>
  <si>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</si>
  <si>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</si>
  <si>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</si>
  <si>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</si>
  <si>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</si>
  <si>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</si>
  <si>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</si>
  <si>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</si>
  <si>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</si>
  <si>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</si>
  <si>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</si>
  <si>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</si>
  <si>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</si>
  <si>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</si>
  <si>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</si>
  <si>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</si>
  <si>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</si>
  <si>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</si>
  <si>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</si>
  <si>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</si>
  <si>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</si>
  <si>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</si>
  <si>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</si>
  <si>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</si>
  <si>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</si>
  <si>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</si>
  <si>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</si>
  <si>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</si>
  <si>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</si>
  <si>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</si>
  <si>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</si>
  <si>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</si>
  <si>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</si>
  <si>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</si>
  <si>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</si>
  <si>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</si>
  <si>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</si>
  <si>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</si>
  <si>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</si>
  <si>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</si>
  <si>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</si>
  <si>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</si>
  <si>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</si>
  <si>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</si>
  <si>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</si>
  <si>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</si>
  <si>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</si>
  <si>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</si>
  <si>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</si>
  <si>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</si>
  <si>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</si>
  <si>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</si>
  <si>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</si>
  <si>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</si>
  <si>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</si>
  <si>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</si>
  <si>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</si>
  <si>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</si>
  <si>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</si>
  <si>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</si>
  <si>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</si>
  <si>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</si>
  <si>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</si>
  <si>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</si>
  <si>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</si>
  <si>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</si>
  <si>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</si>
  <si>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</si>
  <si>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</si>
  <si>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</si>
  <si>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</si>
  <si>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</si>
  <si>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</si>
  <si>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</si>
  <si>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</si>
  <si>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</si>
  <si>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</si>
  <si>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</si>
  <si>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</si>
  <si>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</si>
  <si>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</si>
  <si>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</si>
  <si>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</si>
  <si>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</si>
  <si>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</si>
  <si>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</si>
  <si>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</si>
  <si>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</si>
  <si>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</si>
  <si>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</si>
  <si>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</si>
  <si>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</si>
  <si>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</si>
  <si>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</si>
  <si>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</si>
  <si>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</si>
  <si>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</si>
  <si>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</si>
  <si>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</si>
  <si>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</si>
  <si>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</si>
  <si>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</si>
  <si>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</si>
  <si>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</si>
  <si>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</si>
  <si>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</si>
  <si>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</si>
  <si>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</si>
  <si>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</si>
  <si>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</si>
  <si>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</si>
  <si>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</si>
  <si>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</si>
  <si>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</si>
  <si>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</si>
  <si>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</si>
  <si>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</si>
  <si>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</si>
  <si>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</si>
  <si>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</si>
  <si>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</si>
  <si>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</si>
  <si>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</si>
  <si>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</si>
  <si>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</si>
  <si>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</si>
  <si>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</si>
  <si>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</si>
  <si>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</si>
  <si>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</si>
  <si>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</si>
  <si>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</si>
  <si>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</si>
  <si>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</si>
  <si>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</si>
  <si>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</si>
  <si>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</si>
  <si>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</si>
  <si>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</si>
  <si>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</si>
  <si>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</si>
  <si>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</si>
  <si>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</si>
  <si>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</si>
  <si>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</si>
  <si>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</si>
  <si>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</si>
  <si>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</si>
  <si>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</si>
  <si>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</si>
  <si>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</si>
  <si>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</si>
  <si>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</si>
  <si>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</si>
  <si>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</si>
  <si>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</si>
  <si>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</si>
  <si>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</si>
  <si>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</si>
  <si>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</si>
  <si>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</si>
  <si>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</si>
  <si>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</si>
  <si>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</si>
  <si>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</si>
  <si>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</si>
  <si>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</si>
  <si>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</si>
  <si>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</si>
  <si>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</si>
  <si>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</si>
  <si>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</si>
  <si>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</si>
  <si>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</si>
  <si>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</si>
  <si>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</si>
  <si>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</si>
  <si>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</si>
  <si>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</si>
  <si>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</si>
  <si>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</si>
  <si>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</si>
  <si>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</si>
  <si>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</si>
  <si>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</si>
  <si>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</si>
  <si>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</si>
  <si>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</si>
  <si>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</si>
  <si>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</si>
  <si>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</si>
  <si>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</si>
  <si>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</si>
  <si>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</si>
  <si>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</si>
  <si>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</si>
  <si>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</si>
  <si>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</si>
  <si>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</si>
  <si>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</si>
  <si>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</si>
  <si>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</si>
  <si>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</si>
  <si>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</si>
  <si>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</si>
  <si>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</si>
  <si>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</si>
  <si>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</si>
  <si>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</si>
  <si>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</si>
  <si>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</si>
  <si>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</si>
  <si>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</si>
  <si>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</si>
  <si>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</si>
  <si>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</si>
  <si>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</si>
  <si>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</si>
  <si>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</si>
  <si>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</si>
  <si>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</si>
  <si>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</si>
  <si>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</si>
  <si>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</si>
  <si>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</si>
  <si>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</si>
  <si>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</si>
  <si>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</si>
  <si>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</si>
  <si>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</si>
  <si>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</si>
  <si>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</si>
  <si>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</si>
  <si>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</si>
  <si>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</si>
  <si>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</si>
  <si>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</si>
  <si>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</si>
  <si>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</si>
  <si>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</si>
  <si>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</si>
  <si>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</si>
  <si>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</si>
  <si>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</si>
  <si>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</si>
  <si>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</si>
  <si>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</si>
  <si>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</si>
  <si>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</si>
  <si>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</si>
  <si>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</si>
  <si>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</si>
  <si>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</si>
  <si>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</si>
  <si>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</si>
  <si>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</si>
  <si>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</si>
  <si>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</si>
  <si>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</si>
  <si>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</si>
  <si>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</si>
  <si>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</si>
  <si>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</si>
  <si>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</si>
  <si>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</si>
  <si>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</si>
  <si>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</si>
  <si>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</si>
  <si>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</si>
  <si>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</si>
  <si>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</si>
  <si>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</si>
  <si>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</si>
  <si>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</si>
  <si>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</si>
  <si>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</si>
  <si>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</si>
  <si>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</si>
  <si>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</si>
  <si>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</si>
  <si>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</si>
  <si>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</si>
  <si>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</si>
  <si>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</si>
  <si>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</si>
  <si>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</si>
  <si>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</si>
  <si>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</si>
  <si>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</si>
  <si>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</si>
  <si>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</si>
  <si>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</si>
  <si>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</si>
  <si>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</si>
  <si>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</si>
  <si>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</si>
  <si>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</si>
  <si>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</si>
  <si>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</si>
  <si>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</si>
  <si>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</si>
  <si>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</si>
  <si>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</si>
  <si>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</si>
  <si>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</si>
  <si>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</si>
  <si>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</si>
  <si>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</si>
  <si>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</si>
  <si>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</si>
  <si>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</si>
  <si>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</si>
  <si>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</si>
  <si>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</si>
  <si>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</si>
  <si>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</si>
  <si>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</si>
  <si>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</si>
  <si>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</si>
  <si>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</si>
  <si>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</si>
  <si>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</si>
  <si>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</si>
  <si>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</si>
  <si>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</si>
  <si>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</si>
  <si>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</si>
  <si>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</si>
  <si>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</si>
  <si>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</si>
  <si>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</si>
  <si>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</si>
  <si>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</si>
  <si>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</si>
  <si>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</si>
  <si>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</si>
  <si>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</si>
  <si>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</si>
  <si>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</si>
  <si>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</si>
  <si>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</si>
  <si>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</si>
  <si>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</si>
  <si>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</si>
  <si>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</si>
  <si>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</si>
  <si>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</si>
  <si>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</si>
  <si>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</si>
  <si>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</si>
  <si>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</si>
  <si>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</si>
  <si>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</si>
  <si>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</si>
  <si>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</si>
  <si>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</si>
  <si>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</si>
  <si>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</si>
  <si>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</si>
  <si>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</si>
  <si>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</si>
  <si>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</si>
  <si>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</si>
  <si>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</si>
  <si>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</si>
  <si>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</si>
  <si>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</si>
  <si>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</si>
  <si>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</si>
  <si>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</si>
  <si>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</si>
  <si>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</si>
  <si>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</si>
  <si>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</si>
  <si>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</si>
  <si>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</si>
  <si>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</si>
  <si>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</si>
  <si>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</si>
  <si>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</si>
  <si>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</si>
  <si>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</si>
  <si>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</si>
  <si>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</si>
  <si>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</si>
  <si>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</si>
  <si>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</si>
  <si>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</si>
  <si>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</si>
  <si>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</si>
  <si>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</si>
  <si>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</si>
  <si>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</si>
  <si>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</si>
  <si>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</si>
  <si>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</si>
  <si>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</si>
  <si>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</si>
  <si>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</si>
  <si>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</si>
  <si>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</si>
  <si>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</si>
  <si>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</si>
  <si>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</si>
  <si>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</si>
  <si>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</si>
  <si>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</si>
  <si>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</si>
  <si>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</si>
  <si>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</si>
  <si>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</si>
  <si>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</si>
  <si>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</si>
  <si>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</si>
  <si>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</si>
  <si>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</si>
  <si>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</si>
  <si>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</si>
  <si>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</si>
  <si>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</si>
  <si>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</si>
  <si>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</si>
  <si>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</si>
  <si>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</si>
  <si>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</si>
  <si>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</si>
  <si>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</si>
  <si>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</si>
  <si>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</si>
  <si>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</si>
  <si>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</si>
  <si>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</si>
  <si>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</si>
  <si>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</si>
  <si>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</si>
  <si>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</si>
  <si>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</si>
  <si>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</si>
  <si>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</si>
  <si>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</si>
  <si>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</si>
  <si>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</si>
  <si>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</si>
  <si>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</si>
  <si>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</si>
  <si>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</si>
  <si>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</si>
  <si>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</si>
  <si>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</si>
  <si>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</si>
  <si>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</si>
  <si>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</si>
  <si>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</si>
  <si>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</si>
  <si>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</si>
  <si>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</si>
  <si>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</si>
  <si>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</si>
  <si>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</si>
  <si>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</si>
  <si>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</si>
  <si>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</si>
  <si>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</si>
  <si>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</si>
  <si>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</si>
  <si>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</si>
  <si>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</si>
  <si>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</si>
  <si>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</si>
  <si>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</si>
  <si>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</si>
  <si>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</si>
  <si>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</si>
  <si>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</si>
  <si>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</si>
  <si>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</si>
  <si>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</si>
  <si>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</si>
  <si>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</si>
  <si>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</si>
  <si>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</si>
  <si>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</si>
  <si>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</si>
  <si>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</si>
  <si>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</si>
  <si>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</si>
  <si>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</si>
  <si>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</si>
  <si>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</si>
  <si>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</si>
  <si>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</si>
  <si>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</si>
  <si>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</si>
  <si>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</si>
  <si>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</si>
  <si>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</si>
  <si>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</si>
  <si>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</si>
  <si>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</si>
  <si>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</si>
  <si>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</si>
  <si>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</si>
  <si>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</si>
  <si>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</si>
  <si>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</si>
  <si>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</si>
  <si>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</si>
  <si>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</si>
  <si>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</si>
  <si>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</si>
  <si>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</si>
  <si>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</si>
  <si>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</si>
  <si>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</si>
  <si>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</si>
  <si>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</si>
  <si>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</si>
  <si>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</si>
  <si>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</si>
  <si>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</si>
  <si>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</si>
  <si>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</si>
  <si>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</si>
  <si>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</si>
  <si>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</si>
  <si>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</si>
  <si>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</si>
  <si>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</si>
  <si>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</si>
  <si>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</si>
  <si>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</si>
  <si>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</si>
  <si>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</si>
  <si>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</si>
  <si>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</si>
  <si>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</si>
  <si>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</si>
  <si>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</si>
  <si>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</si>
  <si>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</si>
  <si>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</si>
  <si>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</si>
  <si>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</si>
  <si>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</si>
  <si>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</si>
  <si>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</si>
  <si>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</si>
  <si>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</si>
  <si>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</si>
  <si>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</si>
  <si>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</si>
  <si>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</si>
  <si>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</si>
  <si>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</si>
  <si>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</si>
  <si>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</si>
  <si>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</si>
  <si>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</si>
  <si>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</si>
  <si>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</si>
  <si>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</si>
  <si>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</si>
  <si>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</si>
  <si>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</si>
  <si>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</si>
  <si>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</si>
  <si>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</si>
  <si>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</si>
  <si>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</si>
  <si>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</si>
  <si>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</si>
  <si>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</si>
  <si>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</si>
  <si>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</si>
  <si>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</si>
  <si>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</si>
  <si>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</si>
  <si>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</si>
  <si>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</si>
  <si>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</si>
  <si>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</si>
  <si>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</si>
  <si>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</si>
  <si>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</si>
  <si>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</si>
  <si>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</si>
  <si>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</si>
  <si>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</si>
  <si>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</si>
  <si>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</si>
  <si>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</si>
  <si>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</si>
  <si>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</si>
  <si>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</si>
  <si>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</si>
  <si>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</si>
  <si>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</si>
  <si>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</si>
  <si>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</si>
  <si>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</si>
  <si>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</si>
  <si>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</si>
  <si>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</si>
  <si>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</si>
  <si>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</si>
  <si>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</si>
  <si>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</si>
  <si>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</si>
  <si>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</si>
  <si>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</si>
  <si>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</si>
  <si>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</si>
  <si>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</si>
  <si>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</si>
  <si>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</si>
  <si>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</si>
  <si>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</si>
  <si>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</si>
  <si>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</si>
  <si>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</si>
  <si>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</si>
  <si>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</si>
  <si>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</si>
  <si>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</si>
  <si>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</si>
  <si>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</si>
  <si>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</si>
  <si>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</si>
  <si>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</si>
  <si>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</si>
  <si>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</si>
  <si>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</si>
  <si>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</si>
  <si>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</si>
  <si>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</si>
  <si>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</si>
  <si>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</si>
  <si>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</si>
  <si>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</si>
  <si>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</si>
  <si>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</si>
  <si>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</si>
  <si>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</si>
  <si>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</si>
  <si>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</si>
  <si>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</si>
  <si>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</si>
  <si>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</si>
  <si>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</si>
  <si>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</si>
  <si>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</si>
  <si>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</si>
  <si>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</si>
  <si>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</si>
  <si>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</si>
  <si>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</si>
  <si>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</si>
  <si>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</si>
  <si>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</si>
  <si>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</si>
  <si>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</si>
  <si>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</si>
  <si>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</si>
  <si>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</si>
  <si>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</si>
  <si>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</si>
  <si>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</si>
  <si>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</si>
  <si>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</si>
  <si>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</si>
  <si>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</si>
  <si>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</si>
  <si>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</si>
  <si>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</si>
  <si>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</si>
  <si>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</si>
  <si>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</si>
  <si>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</si>
  <si>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</si>
  <si>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</si>
  <si>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</si>
  <si>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</si>
  <si>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</si>
  <si>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</si>
  <si>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</si>
  <si>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</si>
  <si>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</si>
  <si>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</si>
  <si>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</si>
  <si>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</si>
  <si>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</si>
  <si>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</si>
  <si>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</si>
  <si>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</si>
  <si>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</si>
  <si>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</si>
  <si>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</si>
  <si>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</si>
  <si>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</si>
  <si>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</si>
  <si>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</si>
  <si>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</si>
  <si>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</si>
  <si>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</si>
  <si>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</si>
  <si>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</si>
  <si>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</si>
  <si>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</si>
  <si>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</si>
  <si>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</si>
  <si>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</si>
  <si>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</si>
  <si>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</si>
  <si>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</si>
  <si>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</si>
  <si>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</si>
  <si>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</si>
  <si>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</si>
  <si>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</si>
  <si>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</si>
  <si>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</si>
  <si>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</si>
  <si>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</si>
  <si>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</si>
  <si>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</si>
  <si>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</si>
  <si>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</si>
  <si>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</si>
  <si>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</si>
  <si>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</si>
  <si>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</si>
  <si>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</si>
  <si>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</si>
  <si>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</si>
  <si>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</si>
  <si>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</si>
  <si>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</si>
  <si>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</si>
  <si>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</si>
  <si>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</si>
  <si>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</si>
  <si>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</si>
  <si>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</si>
  <si>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</si>
  <si>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</si>
  <si>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</si>
  <si>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</si>
  <si>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</si>
  <si>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</si>
  <si>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</si>
  <si>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</si>
  <si>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</si>
  <si>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</si>
  <si>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</si>
  <si>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</si>
  <si>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</si>
  <si>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</si>
  <si>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</si>
  <si>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</si>
  <si>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</si>
  <si>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</si>
  <si>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</si>
  <si>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</si>
  <si>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</si>
  <si>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</si>
  <si>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</si>
  <si>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</si>
  <si>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</si>
  <si>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</si>
  <si>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</si>
  <si>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</si>
  <si>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</si>
  <si>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</si>
  <si>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</si>
  <si>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</si>
  <si>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</si>
  <si>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</si>
  <si>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</si>
  <si>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</si>
  <si>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</si>
  <si>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</si>
  <si>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</si>
  <si>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</si>
  <si>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</si>
  <si>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</si>
  <si>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</si>
  <si>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</si>
  <si>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</si>
  <si>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</si>
  <si>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</si>
  <si>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</si>
  <si>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</si>
  <si>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</si>
  <si>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</si>
  <si>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</si>
  <si>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</si>
  <si>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</si>
  <si>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</si>
  <si>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</si>
  <si>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</si>
  <si>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</si>
  <si>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</si>
  <si>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</si>
  <si>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</si>
  <si>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</si>
  <si>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</si>
  <si>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</si>
  <si>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</si>
  <si>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</si>
  <si>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</si>
  <si>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</si>
  <si>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</si>
  <si>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</si>
  <si>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</si>
  <si>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</si>
  <si>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</si>
  <si>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</si>
  <si>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</si>
  <si>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</si>
  <si>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</si>
  <si>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</si>
  <si>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</si>
  <si>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</si>
  <si>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</si>
  <si>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</si>
  <si>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</si>
  <si>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</si>
  <si>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</si>
  <si>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</si>
  <si>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</si>
  <si>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</si>
  <si>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</si>
  <si>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</si>
  <si>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</si>
  <si>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</si>
  <si>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</si>
  <si>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</si>
  <si>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</si>
  <si>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</si>
  <si>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</si>
  <si>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</si>
  <si>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</si>
  <si>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</si>
  <si>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</si>
  <si>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</si>
  <si>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</si>
  <si>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</si>
  <si>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</si>
  <si>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</si>
  <si>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</si>
  <si>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</si>
  <si>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</si>
  <si>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</si>
  <si>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</si>
  <si>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</si>
  <si>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</si>
  <si>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</si>
  <si>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</si>
  <si>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</si>
  <si>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</si>
  <si>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</si>
  <si>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</si>
  <si>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</si>
  <si>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</si>
  <si>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</si>
  <si>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</si>
  <si>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</si>
  <si>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</si>
  <si>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</si>
  <si>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</si>
  <si>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</si>
  <si>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</si>
  <si>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</si>
  <si>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</si>
  <si>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</si>
  <si>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</si>
  <si>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</si>
  <si>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</si>
  <si>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</si>
  <si>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</si>
  <si>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</si>
  <si>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</si>
  <si>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</si>
  <si>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</si>
  <si>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</si>
  <si>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</si>
  <si>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</si>
  <si>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</si>
  <si>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</si>
  <si>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</si>
  <si>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</si>
  <si>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</si>
  <si>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</si>
  <si>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</si>
  <si>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</si>
  <si>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</si>
  <si>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</si>
  <si>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</si>
  <si>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</si>
  <si>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</si>
  <si>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</si>
  <si>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</si>
  <si>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</si>
  <si>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</si>
  <si>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</si>
  <si>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</si>
  <si>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</si>
  <si>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</si>
  <si>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</si>
  <si>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</si>
  <si>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</si>
  <si>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</si>
  <si>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</si>
  <si>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</si>
  <si>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</si>
  <si>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</si>
  <si>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</si>
  <si>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</si>
  <si>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</si>
  <si>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</si>
  <si>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</si>
  <si>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</si>
  <si>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</si>
  <si>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</si>
  <si>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</si>
  <si>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</si>
  <si>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</si>
  <si>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</si>
  <si>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</si>
  <si>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</si>
  <si>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</si>
  <si>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</si>
  <si>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</si>
  <si>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</si>
  <si>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</si>
  <si>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</si>
  <si>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</si>
  <si>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</si>
  <si>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</si>
  <si>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</si>
  <si>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</si>
  <si>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</si>
  <si>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</si>
  <si>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</si>
  <si>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</si>
  <si>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</si>
  <si>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</si>
  <si>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</si>
  <si>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</si>
  <si>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</si>
  <si>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</si>
  <si>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</si>
  <si>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</si>
  <si>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</si>
  <si>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</si>
  <si>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</si>
  <si>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</si>
  <si>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</si>
  <si>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</si>
  <si>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</si>
  <si>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</si>
  <si>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</si>
  <si>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</si>
  <si>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</si>
  <si>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</si>
  <si>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</si>
  <si>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</si>
  <si>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</si>
  <si>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</si>
  <si>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</si>
  <si>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</si>
  <si>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</si>
  <si>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</si>
  <si>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</si>
  <si>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</si>
  <si>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</si>
  <si>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</si>
  <si>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</si>
  <si>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</si>
  <si>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</si>
  <si>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</si>
  <si>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</si>
  <si>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</si>
  <si>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</si>
  <si>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</si>
  <si>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</si>
  <si>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</si>
  <si>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</si>
  <si>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</si>
  <si>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</si>
  <si>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</si>
  <si>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</si>
  <si>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</si>
  <si>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</si>
  <si>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</si>
  <si>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</si>
  <si>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</si>
  <si>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</si>
  <si>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</si>
  <si>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</si>
  <si>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</si>
  <si>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</si>
  <si>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</si>
  <si>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</si>
  <si>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</si>
  <si>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</si>
  <si>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</si>
  <si>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</si>
  <si>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</si>
  <si>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</si>
  <si>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</si>
  <si>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</si>
  <si>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</si>
  <si>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</si>
  <si>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</si>
  <si>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</si>
  <si>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</si>
  <si>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</si>
  <si>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</si>
  <si>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</si>
  <si>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</si>
  <si>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</si>
  <si>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</si>
  <si>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</si>
  <si>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</si>
  <si>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</si>
  <si>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</si>
  <si>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</si>
  <si>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</si>
  <si>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</si>
  <si>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</si>
  <si>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</si>
  <si>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</si>
  <si>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</si>
  <si>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</si>
  <si>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</si>
  <si>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</si>
  <si>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</si>
  <si>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</si>
  <si>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</si>
  <si>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</si>
  <si>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</si>
  <si>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</si>
  <si>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</si>
  <si>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</si>
  <si>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</si>
  <si>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</si>
  <si>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</si>
  <si>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</si>
  <si>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</si>
  <si>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</si>
  <si>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</si>
  <si>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</si>
  <si>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</si>
  <si>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</si>
  <si>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</si>
  <si>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</si>
  <si>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</si>
  <si>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</si>
  <si>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</si>
  <si>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</si>
  <si>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</si>
  <si>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</si>
  <si>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</si>
  <si>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</si>
  <si>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</si>
  <si>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</si>
  <si>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</si>
  <si>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</si>
  <si>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</si>
  <si>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</si>
  <si>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</si>
  <si>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</si>
  <si>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</si>
  <si>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</si>
  <si>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</si>
  <si>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</si>
  <si>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</si>
  <si>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</si>
  <si>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</si>
  <si>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</si>
  <si>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</si>
  <si>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</si>
  <si>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</si>
  <si>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</si>
  <si>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</si>
  <si>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</si>
  <si>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</si>
  <si>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</si>
  <si>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</si>
  <si>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</si>
  <si>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</si>
  <si>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</si>
  <si>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</si>
  <si>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</si>
  <si>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</si>
  <si>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</si>
  <si>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</si>
  <si>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</si>
  <si>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</si>
  <si>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</si>
  <si>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</si>
  <si>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</si>
  <si>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</si>
  <si>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</si>
  <si>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</si>
  <si>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</si>
  <si>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</si>
  <si>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</si>
  <si>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</si>
  <si>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</si>
  <si>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</si>
  <si>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</si>
  <si>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</si>
  <si>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</si>
  <si>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</si>
  <si>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</si>
  <si>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</si>
  <si>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</si>
  <si>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</si>
  <si>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</si>
  <si>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</si>
  <si>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</si>
  <si>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</si>
  <si>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</si>
  <si>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</si>
  <si>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</si>
  <si>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</si>
  <si>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</si>
  <si>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</si>
  <si>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</si>
  <si>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</si>
  <si>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</si>
  <si>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</si>
  <si>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</si>
  <si>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</si>
  <si>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</si>
  <si>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</si>
  <si>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</si>
  <si>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</si>
  <si>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</si>
  <si>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</si>
  <si>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</si>
  <si>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</si>
  <si>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</si>
  <si>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</si>
  <si>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</si>
  <si>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</si>
  <si>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</si>
  <si>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</si>
  <si>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</si>
  <si>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</si>
  <si>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</si>
  <si>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</si>
  <si>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</si>
  <si>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</si>
  <si>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</si>
  <si>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</si>
  <si>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</si>
  <si>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</si>
  <si>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</si>
  <si>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</si>
  <si>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</si>
  <si>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</si>
  <si>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</si>
  <si>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</si>
  <si>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</si>
  <si>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</si>
  <si>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</si>
  <si>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</si>
  <si>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</si>
  <si>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</si>
  <si>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</si>
  <si>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</si>
  <si>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</si>
  <si>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</si>
  <si>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</si>
  <si>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</si>
  <si>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</si>
  <si>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</si>
  <si>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</si>
  <si>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</si>
  <si>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</si>
  <si>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</si>
  <si>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</si>
  <si>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</si>
  <si>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</si>
  <si>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</si>
  <si>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</si>
  <si>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</si>
  <si>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</si>
  <si>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</si>
  <si>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</si>
  <si>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</si>
  <si>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</si>
  <si>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</si>
  <si>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</si>
  <si>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</si>
  <si>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</si>
  <si>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</si>
  <si>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</si>
  <si>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</si>
  <si>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</si>
  <si>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</si>
  <si>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</si>
  <si>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</si>
  <si>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</si>
  <si>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</si>
  <si>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</si>
  <si>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</si>
  <si>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</si>
  <si>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</si>
  <si>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</si>
  <si>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</si>
  <si>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</si>
  <si>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</si>
  <si>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</si>
  <si>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</si>
  <si>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</si>
  <si>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</si>
  <si>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</si>
  <si>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</si>
  <si>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</si>
  <si>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</si>
  <si>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</si>
  <si>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</si>
  <si>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</si>
  <si>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</si>
  <si>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</si>
  <si>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</si>
  <si>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</si>
  <si>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</si>
  <si>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</si>
  <si>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</si>
  <si>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</si>
  <si>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</si>
  <si>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</si>
  <si>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</si>
  <si>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</si>
  <si>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</si>
  <si>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</si>
  <si>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</si>
  <si>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</si>
  <si>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</si>
  <si>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</si>
  <si>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</si>
  <si>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</si>
  <si>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</si>
  <si>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</si>
  <si>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</si>
  <si>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</si>
  <si>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</si>
  <si>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</si>
  <si>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</si>
  <si>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</si>
  <si>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</si>
  <si>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</si>
  <si>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</si>
  <si>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</si>
  <si>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</si>
  <si>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</si>
  <si>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</si>
  <si>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</si>
  <si>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</si>
  <si>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</si>
  <si>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</si>
  <si>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</si>
  <si>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</si>
  <si>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</si>
  <si>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</si>
  <si>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</si>
  <si>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</si>
  <si>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</si>
  <si>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</si>
  <si>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</si>
  <si>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</si>
  <si>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</si>
  <si>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</si>
  <si>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</si>
  <si>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</si>
  <si>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</si>
  <si>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</si>
  <si>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</si>
  <si>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</si>
  <si>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</si>
  <si>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</si>
  <si>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</si>
  <si>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</si>
  <si>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</si>
  <si>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</si>
  <si>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</si>
  <si>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</si>
  <si>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</si>
  <si>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</si>
  <si>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</si>
  <si>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</si>
  <si>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</si>
  <si>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</si>
  <si>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</si>
  <si>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</si>
  <si>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</si>
  <si>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</si>
  <si>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</si>
  <si>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</si>
  <si>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</si>
  <si>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</si>
  <si>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</si>
  <si>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</si>
  <si>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</si>
  <si>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</si>
  <si>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</si>
  <si>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</si>
  <si>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</si>
  <si>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</si>
  <si>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</si>
  <si>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</si>
  <si>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</si>
  <si>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</si>
  <si>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</si>
  <si>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</si>
  <si>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</si>
  <si>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</si>
  <si>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</si>
  <si>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</si>
  <si>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</si>
  <si>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</si>
  <si>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</si>
  <si>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</si>
  <si>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</si>
  <si>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</si>
  <si>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</si>
  <si>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</si>
  <si>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</si>
  <si>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</si>
  <si>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</si>
  <si>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</si>
  <si>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</si>
  <si>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</si>
  <si>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</si>
  <si>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</si>
  <si>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</si>
  <si>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</si>
  <si>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</si>
  <si>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</si>
  <si>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</si>
  <si>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</si>
  <si>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</si>
  <si>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</si>
  <si>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</si>
  <si>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</si>
  <si>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</si>
  <si>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</si>
  <si>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</si>
  <si>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</si>
  <si>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</si>
  <si>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</si>
  <si>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</si>
  <si>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</si>
  <si>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</si>
  <si>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</si>
  <si>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</si>
  <si>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</si>
  <si>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</si>
  <si>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</si>
  <si>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</si>
  <si>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</si>
  <si>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</si>
  <si>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</si>
  <si>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</si>
  <si>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</si>
  <si>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</si>
  <si>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</si>
  <si>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</si>
  <si>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</si>
  <si>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</si>
  <si>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</si>
  <si>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</si>
  <si>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</si>
  <si>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</si>
  <si>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</si>
  <si>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</si>
  <si>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</si>
  <si>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</si>
  <si>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</si>
  <si>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</si>
  <si>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</si>
  <si>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</si>
  <si>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</si>
  <si>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</si>
  <si>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</si>
  <si>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</si>
  <si>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</si>
  <si>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</si>
  <si>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</si>
  <si>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</si>
  <si>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</si>
  <si>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</si>
  <si>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</si>
  <si>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</si>
  <si>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</si>
  <si>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</si>
  <si>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</si>
  <si>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</si>
  <si>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</si>
  <si>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</si>
  <si>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</si>
  <si>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</si>
  <si>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</si>
  <si>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</si>
  <si>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</si>
  <si>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</si>
  <si>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</si>
  <si>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</si>
  <si>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</si>
  <si>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</si>
  <si>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</si>
  <si>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</si>
  <si>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</si>
  <si>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</si>
  <si>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</si>
  <si>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</si>
  <si>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</si>
  <si>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</si>
  <si>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</si>
  <si>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</si>
  <si>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</si>
  <si>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</si>
  <si>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</si>
  <si>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</si>
  <si>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</si>
  <si>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</si>
  <si>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</si>
  <si>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</si>
  <si>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</si>
  <si>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</si>
  <si>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</si>
  <si>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</si>
  <si>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</si>
  <si>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</si>
  <si>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</si>
  <si>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</si>
  <si>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</si>
  <si>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</si>
  <si>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</si>
  <si>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</si>
  <si>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</si>
  <si>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</si>
  <si>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</si>
  <si>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</si>
  <si>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</si>
  <si>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</si>
  <si>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</si>
  <si>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</si>
  <si>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</si>
  <si>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</si>
  <si>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</si>
  <si>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</si>
  <si>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</si>
  <si>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</si>
  <si>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</si>
  <si>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</si>
  <si>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</si>
  <si>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</si>
  <si>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</si>
  <si>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</si>
  <si>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</si>
  <si>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</si>
  <si>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</si>
  <si>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</si>
  <si>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</si>
  <si>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</si>
  <si>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</si>
  <si>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</si>
  <si>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</si>
  <si>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</si>
  <si>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</si>
  <si>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</si>
  <si>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</si>
  <si>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</si>
  <si>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</si>
  <si>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</si>
  <si>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</si>
  <si>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</si>
  <si>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</si>
  <si>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</si>
  <si>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</si>
  <si>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</si>
  <si>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</si>
  <si>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</si>
  <si>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</si>
  <si>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</si>
  <si>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</si>
  <si>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</si>
  <si>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</si>
  <si>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</si>
  <si>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</si>
  <si>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</si>
  <si>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</si>
  <si>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</si>
  <si>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</si>
  <si>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</si>
  <si>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</si>
  <si>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</si>
  <si>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</si>
  <si>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</si>
  <si>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</si>
  <si>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</si>
  <si>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</si>
  <si>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</si>
  <si>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</si>
  <si>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</si>
  <si>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</si>
  <si>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</si>
  <si>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</si>
  <si>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</si>
  <si>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</si>
  <si>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</si>
  <si>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</si>
  <si>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</si>
  <si>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</si>
  <si>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</si>
  <si>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</si>
  <si>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</si>
  <si>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</si>
  <si>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</si>
  <si>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</si>
  <si>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</si>
  <si>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</si>
  <si>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</si>
  <si>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</si>
  <si>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</si>
  <si>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</si>
  <si>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</si>
  <si>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</si>
  <si>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</si>
  <si>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</si>
  <si>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</si>
  <si>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</si>
  <si>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</si>
  <si>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</si>
  <si>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</si>
  <si>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</si>
  <si>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</si>
  <si>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</si>
  <si>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</si>
  <si>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</si>
  <si>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</si>
  <si>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</si>
  <si>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</si>
  <si>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</si>
  <si>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</si>
  <si>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</si>
  <si>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</si>
  <si>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</si>
  <si>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</si>
  <si>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</si>
  <si>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</si>
  <si>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</si>
  <si>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</si>
  <si>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</si>
  <si>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</si>
  <si>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</si>
  <si>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</si>
  <si>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</si>
  <si>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</si>
  <si>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</si>
  <si>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</si>
  <si>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</si>
  <si>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</si>
  <si>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</si>
  <si>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</si>
  <si>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</si>
  <si>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</si>
  <si>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</si>
  <si>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</si>
  <si>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</si>
  <si>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</si>
  <si>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</si>
  <si>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</si>
  <si>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</si>
  <si>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</si>
  <si>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</si>
  <si>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</si>
  <si>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</si>
  <si>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</si>
  <si>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</si>
  <si>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</si>
  <si>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</si>
  <si>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</si>
  <si>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</si>
  <si>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</si>
  <si>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</si>
  <si>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</si>
  <si>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</si>
  <si>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</si>
  <si>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</si>
  <si>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</si>
  <si>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</si>
  <si>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</si>
  <si>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</si>
  <si>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</si>
  <si>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</si>
  <si>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</si>
  <si>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</si>
  <si>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</si>
  <si>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</si>
  <si>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</si>
  <si>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</si>
  <si>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</si>
  <si>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</si>
  <si>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</si>
  <si>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</si>
  <si>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</si>
  <si>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</si>
  <si>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</si>
  <si>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</si>
  <si>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</si>
  <si>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</si>
  <si>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</si>
  <si>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</si>
  <si>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</si>
  <si>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</si>
  <si>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</si>
  <si>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</si>
  <si>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</si>
  <si>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</si>
  <si>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</si>
  <si>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</si>
  <si>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</si>
  <si>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</si>
  <si>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</si>
  <si>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</si>
  <si>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</si>
  <si>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</si>
  <si>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</si>
  <si>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</si>
  <si>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</si>
  <si>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</si>
  <si>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</si>
  <si>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</si>
  <si>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</si>
  <si>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</si>
  <si>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</si>
  <si>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</si>
  <si>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</si>
  <si>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</si>
  <si>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</si>
  <si>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</si>
  <si>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</si>
  <si>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</si>
  <si>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</si>
  <si>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</si>
  <si>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</si>
  <si>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</si>
  <si>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</si>
  <si>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</si>
  <si>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</si>
  <si>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</si>
  <si>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</si>
  <si>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</si>
  <si>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</si>
  <si>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</si>
  <si>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</si>
  <si>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</si>
  <si>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</si>
  <si>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</si>
  <si>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</si>
  <si>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</si>
  <si>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</si>
  <si>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</si>
  <si>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</si>
  <si>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</si>
  <si>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</si>
  <si>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</si>
  <si>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</si>
  <si>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</si>
  <si>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</si>
  <si>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</si>
  <si>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</si>
  <si>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</si>
  <si>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</si>
  <si>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</si>
  <si>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</si>
  <si>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</si>
  <si>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</si>
  <si>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</si>
  <si>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</si>
  <si>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</si>
  <si>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</si>
  <si>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</si>
  <si>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</si>
  <si>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</si>
  <si>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</si>
  <si>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</si>
  <si>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</si>
  <si>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</si>
  <si>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</si>
  <si>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</si>
  <si>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</si>
  <si>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</si>
  <si>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</si>
  <si>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</si>
  <si>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</si>
  <si>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</si>
  <si>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</si>
  <si>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</si>
  <si>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</si>
  <si>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</si>
  <si>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</si>
  <si>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</si>
  <si>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</si>
  <si>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</si>
  <si>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</si>
  <si>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</si>
  <si>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</si>
  <si>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</si>
  <si>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</si>
  <si>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</si>
  <si>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</si>
  <si>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</si>
  <si>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</si>
  <si>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</si>
  <si>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</si>
  <si>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</si>
  <si>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</si>
  <si>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</si>
  <si>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</si>
  <si>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</si>
  <si>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</si>
  <si>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</si>
  <si>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</si>
  <si>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</si>
  <si>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</si>
  <si>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</si>
  <si>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</si>
  <si>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</si>
  <si>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</si>
  <si>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</si>
  <si>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</si>
  <si>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</si>
  <si>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</si>
  <si>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</si>
  <si>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</si>
  <si>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</si>
  <si>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</si>
  <si>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</si>
  <si>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</si>
  <si>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</si>
  <si>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</si>
  <si>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</si>
  <si>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</si>
  <si>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</si>
  <si>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</si>
  <si>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</si>
  <si>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</si>
  <si>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</si>
  <si>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</si>
  <si>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</si>
  <si>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</si>
  <si>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</si>
  <si>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</si>
  <si>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</si>
  <si>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</si>
  <si>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</si>
  <si>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</si>
  <si>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</si>
  <si>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</si>
  <si>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</si>
  <si>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</si>
  <si>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</si>
  <si>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</si>
  <si>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</si>
  <si>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</si>
  <si>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</si>
  <si>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</si>
  <si>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</si>
  <si>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</si>
  <si>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</si>
  <si>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</si>
  <si>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</si>
  <si>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</si>
  <si>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</si>
  <si>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</si>
  <si>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</si>
  <si>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</si>
  <si>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</si>
  <si>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</si>
  <si>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</si>
  <si>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</si>
  <si>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</si>
  <si>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</si>
  <si>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</si>
  <si>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</si>
  <si>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</si>
  <si>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</si>
  <si>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</si>
  <si>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</si>
  <si>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</si>
  <si>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</si>
  <si>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</si>
  <si>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</si>
  <si>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</si>
  <si>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</si>
  <si>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</si>
  <si>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</si>
  <si>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</si>
  <si>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</si>
  <si>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</si>
  <si>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</si>
  <si>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</si>
  <si>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</si>
  <si>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</si>
  <si>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</si>
  <si>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</si>
  <si>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</si>
  <si>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</si>
  <si>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</si>
  <si>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</si>
  <si>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</si>
  <si>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</si>
  <si>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</si>
  <si>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</si>
  <si>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</si>
  <si>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</si>
  <si>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</si>
  <si>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</si>
  <si>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</si>
  <si>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</si>
  <si>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</si>
  <si>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</si>
  <si>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</si>
  <si>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</si>
  <si>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</si>
  <si>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</si>
  <si>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</si>
  <si>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</si>
  <si>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</si>
  <si>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</si>
  <si>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</si>
  <si>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</si>
  <si>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</si>
  <si>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</si>
  <si>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</si>
  <si>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</si>
  <si>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</si>
  <si>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</si>
  <si>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</si>
  <si>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</si>
  <si>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</si>
  <si>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</si>
  <si>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</si>
  <si>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</si>
  <si>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</si>
  <si>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</si>
  <si>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</si>
  <si>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</si>
  <si>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</si>
  <si>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</si>
  <si>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</si>
  <si>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</si>
  <si>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</si>
  <si>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</si>
  <si>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</si>
  <si>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</si>
  <si>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</si>
  <si>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</si>
  <si>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</si>
  <si>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</si>
  <si>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</si>
  <si>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</si>
  <si>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</si>
  <si>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</si>
  <si>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</si>
  <si>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</si>
  <si>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</si>
  <si>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</si>
  <si>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</si>
  <si>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</si>
  <si>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</si>
  <si>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</si>
  <si>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</si>
  <si>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</si>
  <si>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</si>
  <si>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</si>
  <si>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</si>
  <si>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</si>
  <si>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</si>
  <si>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</si>
  <si>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</si>
  <si>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</si>
  <si>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</si>
  <si>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</si>
  <si>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</si>
  <si>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</si>
  <si>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</si>
  <si>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</si>
  <si>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</si>
  <si>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</si>
  <si>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</si>
  <si>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</si>
  <si>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</si>
  <si>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</si>
  <si>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</si>
  <si>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</si>
  <si>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</si>
  <si>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</si>
  <si>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</si>
  <si>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</si>
  <si>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</si>
  <si>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</si>
  <si>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</si>
  <si>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</si>
  <si>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</si>
  <si>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</si>
  <si>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</si>
  <si>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</si>
  <si>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</si>
  <si>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</si>
  <si>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</si>
  <si>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</si>
  <si>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</si>
  <si>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</si>
  <si>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</si>
  <si>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</si>
  <si>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</si>
  <si>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</si>
  <si>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</si>
  <si>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</si>
  <si>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</si>
  <si>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</si>
  <si>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</si>
  <si>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</si>
  <si>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</si>
  <si>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</si>
  <si>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</si>
  <si>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</si>
  <si>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</si>
  <si>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</si>
  <si>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</si>
  <si>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</si>
  <si>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</si>
  <si>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</si>
  <si>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</si>
  <si>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</si>
  <si>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</si>
  <si>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</si>
  <si>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</si>
  <si>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</si>
  <si>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</si>
  <si>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</si>
  <si>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</si>
  <si>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</si>
  <si>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</si>
  <si>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</si>
  <si>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</si>
  <si>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</si>
  <si>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</si>
  <si>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</si>
  <si>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</si>
  <si>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</si>
  <si>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</si>
  <si>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</si>
  <si>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</si>
  <si>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</si>
  <si>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</si>
  <si>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</si>
  <si>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</si>
  <si>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</si>
  <si>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</si>
  <si>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</si>
  <si>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</si>
  <si>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</si>
  <si>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</si>
  <si>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</si>
  <si>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</si>
  <si>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</si>
  <si>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</si>
  <si>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</si>
  <si>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</si>
  <si>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</si>
  <si>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</si>
  <si>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</si>
  <si>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</si>
  <si>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</si>
  <si>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</si>
  <si>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</si>
  <si>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</si>
  <si>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</si>
  <si>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</si>
  <si>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</si>
  <si>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</si>
  <si>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</si>
  <si>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</si>
  <si>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</si>
  <si>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</si>
  <si>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</si>
  <si>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</si>
  <si>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</si>
  <si>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</si>
  <si>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</si>
  <si>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</si>
  <si>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</si>
  <si>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</si>
  <si>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</si>
  <si>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</si>
  <si>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</si>
  <si>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</si>
  <si>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</si>
  <si>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</si>
  <si>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</si>
  <si>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</si>
  <si>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</si>
  <si>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</si>
  <si>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</si>
  <si>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</si>
  <si>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</si>
  <si>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</si>
  <si>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</si>
  <si>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</si>
  <si>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</si>
  <si>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</si>
  <si>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</si>
  <si>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</si>
  <si>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</si>
  <si>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</si>
  <si>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</si>
  <si>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</si>
  <si>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</si>
  <si>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</si>
  <si>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</si>
  <si>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</si>
  <si>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</si>
  <si>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</si>
  <si>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</si>
  <si>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</si>
  <si>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</si>
  <si>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</si>
  <si>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</si>
  <si>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</si>
  <si>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</si>
  <si>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</si>
  <si>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</si>
  <si>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</si>
  <si>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</si>
  <si>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</si>
  <si>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</si>
  <si>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</si>
  <si>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</si>
  <si>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</si>
  <si>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</si>
  <si>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</si>
  <si>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</si>
  <si>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</si>
  <si>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</si>
  <si>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</si>
  <si>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</si>
  <si>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</si>
  <si>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</si>
  <si>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</si>
  <si>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</si>
  <si>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</si>
  <si>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</si>
  <si>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</si>
  <si>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</si>
  <si>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</si>
  <si>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</si>
  <si>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</si>
  <si>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</si>
  <si>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</si>
  <si>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</si>
  <si>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</si>
  <si>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</si>
  <si>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</si>
  <si>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</si>
  <si>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</si>
  <si>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</si>
  <si>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</si>
  <si>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</si>
  <si>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</si>
  <si>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</si>
  <si>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</si>
  <si>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</si>
  <si>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</si>
  <si>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</si>
  <si>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</si>
  <si>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</si>
  <si>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</si>
  <si>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</si>
  <si>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</si>
  <si>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</si>
  <si>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</si>
  <si>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</si>
  <si>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</si>
  <si>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</si>
  <si>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</si>
  <si>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</si>
  <si>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</si>
  <si>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</si>
  <si>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</si>
  <si>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</si>
  <si>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</si>
  <si>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</si>
  <si>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</si>
  <si>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</si>
  <si>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</si>
  <si>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</si>
  <si>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</si>
  <si>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</si>
  <si>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</si>
  <si>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</si>
  <si>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</si>
  <si>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</si>
  <si>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</si>
  <si>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</si>
  <si>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</si>
  <si>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</si>
  <si>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</si>
  <si>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</si>
  <si>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</si>
  <si>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</si>
  <si>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</si>
  <si>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</si>
  <si>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</si>
  <si>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</si>
  <si>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</si>
  <si>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</si>
  <si>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</si>
  <si>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</si>
  <si>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</si>
  <si>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</si>
  <si>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</si>
  <si>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</si>
  <si>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</si>
  <si>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</si>
  <si>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</si>
  <si>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</si>
  <si>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</si>
  <si>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</si>
  <si>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</si>
  <si>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</si>
  <si>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</si>
  <si>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</si>
  <si>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</si>
  <si>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</si>
  <si>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</si>
  <si>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</si>
  <si>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</si>
  <si>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</si>
  <si>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</si>
  <si>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</si>
  <si>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</si>
  <si>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</si>
  <si>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</si>
  <si>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</si>
  <si>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</si>
  <si>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</si>
  <si>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</si>
  <si>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</si>
  <si>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</si>
  <si>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</si>
  <si>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</si>
  <si>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</si>
  <si>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</si>
  <si>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</si>
  <si>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</si>
  <si>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</si>
  <si>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</si>
  <si>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</si>
  <si>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</si>
  <si>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</si>
  <si>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</si>
  <si>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</si>
  <si>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</si>
  <si>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</si>
  <si>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</si>
  <si>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</si>
  <si>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</si>
  <si>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</si>
  <si>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</si>
  <si>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</si>
  <si>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</si>
  <si>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</si>
  <si>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</si>
  <si>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</si>
  <si>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</si>
  <si>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</si>
  <si>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</si>
  <si>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</si>
  <si>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</si>
  <si>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</si>
  <si>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</si>
  <si>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</si>
  <si>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</si>
  <si>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</si>
  <si>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</si>
  <si>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</si>
  <si>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</si>
  <si>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</si>
  <si>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</si>
  <si>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</si>
  <si>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</si>
  <si>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</si>
  <si>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</si>
  <si>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</si>
  <si>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</si>
  <si>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</si>
  <si>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</si>
  <si>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</si>
  <si>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</si>
  <si>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</si>
  <si>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</si>
  <si>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</si>
  <si>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</si>
  <si>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</si>
  <si>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</si>
  <si>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</si>
  <si>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</si>
  <si>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</si>
  <si>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</si>
  <si>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</si>
  <si>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</si>
  <si>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</si>
  <si>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</si>
  <si>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</si>
  <si>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</si>
  <si>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</si>
  <si>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</si>
  <si>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</si>
  <si>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</si>
  <si>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</si>
  <si>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</si>
  <si>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</si>
  <si>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</si>
  <si>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</si>
  <si>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</si>
  <si>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</si>
  <si>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</si>
  <si>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</si>
  <si>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</si>
  <si>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</si>
  <si>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</si>
  <si>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</si>
  <si>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</si>
  <si>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</si>
  <si>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</si>
  <si>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</si>
  <si>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</si>
  <si>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</si>
  <si>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</si>
  <si>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</si>
  <si>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</si>
  <si>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</si>
  <si>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</si>
  <si>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</si>
  <si>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</si>
  <si>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</si>
  <si>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</si>
  <si>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</si>
  <si>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</si>
  <si>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</si>
  <si>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</si>
  <si>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</si>
  <si>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</si>
  <si>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</si>
  <si>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</si>
  <si>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</si>
  <si>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</si>
  <si>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</si>
  <si>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</si>
  <si>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</si>
  <si>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</si>
  <si>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</si>
  <si>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</si>
  <si>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</si>
  <si>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</si>
  <si>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</si>
  <si>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</si>
  <si>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</si>
  <si>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</si>
  <si>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</si>
  <si>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</si>
  <si>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</si>
  <si>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</si>
  <si>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</si>
  <si>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</si>
  <si>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</si>
  <si>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</si>
  <si>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</si>
  <si>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</si>
  <si>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</si>
  <si>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</si>
  <si>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</si>
  <si>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</si>
  <si>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</si>
  <si>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</si>
  <si>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</si>
  <si>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</si>
  <si>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</si>
  <si>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</si>
  <si>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</si>
  <si>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</si>
  <si>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</si>
  <si>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</si>
  <si>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</si>
  <si>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</si>
  <si>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</si>
  <si>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</si>
  <si>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</si>
  <si>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</si>
  <si>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</si>
  <si>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</si>
  <si>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</si>
  <si>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</si>
  <si>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</si>
  <si>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</si>
  <si>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</si>
  <si>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</si>
  <si>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</si>
  <si>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</si>
  <si>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</si>
  <si>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</si>
  <si>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</si>
  <si>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</si>
  <si>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</si>
  <si>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</si>
  <si>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</si>
  <si>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</si>
  <si>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</si>
  <si>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</si>
  <si>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</si>
  <si>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</si>
  <si>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</si>
  <si>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</si>
  <si>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</si>
  <si>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</si>
  <si>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</si>
  <si>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</si>
  <si>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</si>
  <si>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</si>
  <si>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</si>
  <si>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</si>
  <si>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</si>
  <si>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</si>
  <si>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</si>
  <si>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</si>
  <si>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</si>
  <si>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</si>
  <si>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</si>
  <si>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</si>
  <si>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</si>
  <si>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</si>
  <si>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</si>
  <si>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</si>
  <si>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</si>
  <si>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</si>
  <si>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</si>
  <si>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</si>
  <si>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</si>
  <si>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</si>
  <si>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</si>
  <si>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</si>
  <si>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</si>
  <si>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</si>
  <si>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</si>
  <si>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</si>
  <si>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</si>
  <si>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</si>
  <si>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</si>
  <si>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</si>
  <si>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</si>
  <si>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</si>
  <si>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</si>
  <si>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</si>
  <si>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</si>
  <si>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</si>
  <si>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</si>
  <si>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</si>
  <si>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</si>
  <si>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</si>
  <si>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</si>
  <si>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</si>
  <si>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</si>
  <si>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</si>
  <si>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</si>
  <si>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</si>
  <si>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</si>
  <si>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</si>
  <si>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</si>
  <si>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</si>
  <si>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</si>
  <si>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</si>
  <si>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</si>
  <si>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</si>
  <si>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</si>
  <si>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</si>
  <si>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</si>
  <si>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</si>
  <si>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</si>
  <si>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</si>
  <si>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</si>
  <si>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</si>
  <si>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</si>
  <si>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</si>
  <si>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</si>
  <si>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</si>
  <si>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</si>
  <si>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</si>
  <si>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</si>
  <si>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</si>
  <si>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</si>
  <si>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</si>
  <si>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</si>
  <si>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</si>
  <si>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</si>
  <si>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</si>
  <si>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</si>
  <si>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</si>
  <si>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</si>
  <si>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</si>
  <si>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</si>
  <si>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</si>
  <si>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</si>
  <si>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</si>
  <si>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</si>
  <si>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</si>
  <si>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</si>
  <si>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</si>
  <si>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</si>
  <si>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</si>
  <si>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</si>
  <si>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</si>
  <si>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</si>
  <si>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</si>
  <si>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</si>
  <si>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</si>
  <si>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</si>
  <si>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</si>
  <si>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</si>
  <si>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</si>
  <si>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</si>
  <si>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</si>
  <si>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</si>
  <si>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</si>
  <si>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</si>
  <si>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</si>
  <si>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</si>
  <si>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</si>
  <si>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</si>
  <si>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</si>
  <si>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</si>
  <si>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</si>
  <si>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</si>
  <si>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</si>
  <si>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</si>
  <si>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</si>
  <si>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</si>
  <si>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</si>
  <si>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</si>
  <si>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</si>
  <si>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</si>
  <si>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</si>
  <si>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</si>
  <si>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</si>
  <si>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</si>
  <si>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</si>
  <si>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</si>
  <si>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</si>
  <si>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</si>
  <si>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</si>
  <si>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</si>
  <si>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</si>
  <si>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</si>
  <si>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</si>
  <si>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</si>
  <si>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</si>
  <si>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</si>
  <si>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</si>
  <si>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</si>
  <si>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</si>
  <si>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</si>
  <si>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</si>
  <si>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</si>
  <si>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</si>
  <si>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</si>
  <si>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</si>
  <si>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</si>
  <si>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</si>
  <si>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</si>
  <si>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</si>
  <si>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</si>
  <si>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</si>
  <si>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</si>
  <si>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</si>
  <si>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</si>
  <si>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</si>
  <si>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</si>
  <si>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</si>
  <si>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</si>
  <si>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</si>
  <si>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</si>
  <si>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</si>
  <si>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</si>
  <si>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</si>
  <si>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</si>
  <si>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</si>
  <si>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</si>
  <si>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</si>
  <si>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</si>
  <si>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</si>
  <si>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</si>
  <si>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</si>
  <si>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</si>
  <si>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</si>
  <si>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</si>
  <si>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</si>
  <si>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</si>
  <si>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</si>
  <si>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</si>
  <si>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</si>
  <si>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</si>
  <si>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</si>
  <si>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</si>
  <si>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</si>
  <si>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</si>
  <si>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</si>
  <si>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</si>
  <si>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</si>
  <si>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</si>
  <si>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</si>
  <si>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</si>
  <si>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</si>
  <si>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</si>
  <si>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</si>
  <si>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</si>
  <si>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</si>
  <si>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</si>
  <si>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</si>
  <si>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</si>
  <si>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</si>
  <si>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</si>
  <si>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</si>
  <si>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</si>
  <si>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</si>
  <si>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</si>
  <si>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</si>
  <si>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</si>
  <si>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</si>
  <si>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</si>
  <si>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</si>
  <si>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</si>
  <si>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</si>
  <si>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</si>
  <si>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</si>
  <si>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</si>
  <si>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</si>
  <si>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</si>
  <si>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</si>
  <si>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</si>
  <si>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</si>
  <si>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</si>
  <si>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</si>
  <si>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</si>
  <si>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</si>
  <si>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</si>
  <si>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</si>
  <si>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</si>
  <si>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</si>
  <si>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</si>
  <si>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</si>
  <si>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</si>
  <si>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</si>
  <si>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</si>
  <si>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</si>
  <si>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</si>
  <si>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</si>
  <si>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</si>
  <si>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</si>
  <si>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</si>
  <si>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</si>
  <si>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</si>
  <si>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</si>
  <si>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</si>
  <si>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</si>
  <si>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</si>
  <si>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</si>
  <si>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</si>
  <si>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</si>
  <si>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</si>
  <si>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</si>
  <si>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</si>
  <si>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</si>
  <si>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</si>
  <si>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</si>
  <si>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</si>
  <si>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</si>
  <si>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</si>
  <si>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</si>
  <si>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</si>
  <si>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</si>
  <si>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</si>
  <si>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</si>
  <si>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</si>
  <si>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</si>
  <si>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</si>
  <si>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</si>
  <si>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</si>
  <si>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</si>
  <si>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</si>
  <si>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</si>
  <si>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</si>
  <si>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</si>
  <si>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</si>
  <si>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</si>
  <si>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</si>
  <si>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</si>
  <si>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</si>
  <si>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</si>
  <si>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</si>
  <si>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</si>
  <si>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</si>
  <si>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</si>
  <si>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</si>
  <si>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</si>
  <si>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</si>
  <si>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</si>
  <si>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</si>
  <si>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</si>
  <si>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</si>
  <si>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</si>
  <si>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</si>
  <si>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</si>
  <si>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</si>
  <si>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</si>
  <si>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</si>
  <si>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</si>
  <si>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</si>
  <si>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</si>
  <si>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</si>
  <si>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</si>
  <si>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</si>
  <si>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</si>
  <si>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</si>
  <si>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</si>
  <si>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</si>
  <si>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</si>
  <si>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</si>
  <si>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</si>
  <si>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</si>
  <si>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</si>
  <si>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</si>
  <si>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</si>
  <si>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</si>
  <si>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</si>
  <si>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</si>
  <si>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</si>
  <si>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</si>
  <si>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</si>
  <si>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</si>
  <si>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</si>
  <si>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</si>
  <si>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</si>
  <si>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</si>
  <si>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</si>
  <si>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</si>
  <si>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</si>
  <si>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</si>
  <si>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</si>
  <si>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</si>
  <si>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</si>
  <si>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</si>
  <si>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</si>
  <si>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</si>
  <si>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</si>
  <si>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</si>
  <si>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</si>
  <si>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</si>
  <si>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</si>
  <si>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</si>
  <si>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</si>
  <si>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</si>
  <si>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</si>
  <si>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</si>
  <si>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</si>
  <si>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</si>
  <si>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</si>
  <si>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</si>
  <si>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</si>
  <si>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</si>
  <si>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</si>
  <si>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</si>
  <si>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</si>
  <si>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</si>
  <si>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</si>
  <si>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</si>
  <si>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</si>
  <si>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</si>
  <si>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</si>
  <si>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</si>
  <si>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</si>
  <si>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</si>
  <si>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</si>
  <si>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</si>
  <si>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</si>
  <si>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</si>
  <si>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</si>
  <si>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</si>
  <si>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</si>
  <si>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</si>
  <si>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</si>
  <si>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</si>
  <si>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</si>
  <si>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</si>
  <si>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</si>
  <si>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</si>
  <si>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</si>
  <si>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</si>
  <si>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</si>
  <si>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</si>
  <si>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</si>
  <si>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</si>
  <si>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</si>
  <si>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</si>
  <si>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</si>
  <si>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</si>
  <si>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</si>
  <si>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</si>
  <si>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</si>
  <si>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</si>
  <si>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</si>
  <si>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</si>
  <si>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</si>
  <si>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</si>
  <si>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</si>
  <si>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</si>
  <si>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</si>
  <si>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</si>
  <si>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</si>
  <si>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</si>
  <si>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</si>
  <si>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</si>
  <si>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</si>
  <si>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</si>
  <si>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</si>
  <si>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</si>
  <si>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</si>
  <si>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</si>
  <si>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</si>
  <si>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</si>
  <si>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</si>
  <si>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</si>
  <si>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</si>
  <si>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</si>
  <si>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</si>
  <si>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</si>
  <si>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</si>
  <si>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</si>
  <si>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</si>
  <si>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</si>
  <si>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</si>
  <si>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</si>
  <si>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</si>
  <si>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</si>
  <si>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</si>
  <si>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</si>
  <si>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</si>
  <si>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</si>
  <si>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</si>
  <si>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</si>
  <si>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</si>
  <si>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</si>
  <si>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</si>
  <si>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</si>
  <si>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</si>
  <si>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</si>
  <si>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</si>
  <si>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</si>
  <si>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</si>
  <si>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</si>
  <si>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</si>
  <si>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</si>
  <si>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</si>
  <si>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</si>
  <si>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</si>
  <si>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</si>
  <si>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</si>
  <si>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</si>
  <si>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</si>
  <si>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</si>
  <si>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</si>
  <si>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</si>
  <si>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</si>
  <si>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</si>
  <si>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</si>
  <si>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</si>
  <si>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</si>
  <si>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</si>
  <si>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</si>
  <si>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</si>
  <si>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</si>
  <si>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</si>
  <si>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</si>
  <si>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</si>
  <si>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</si>
  <si>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</si>
  <si>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</si>
  <si>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</si>
  <si>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</si>
  <si>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</si>
  <si>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</si>
  <si>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</si>
  <si>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</si>
  <si>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</si>
  <si>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</si>
  <si>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</si>
  <si>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</si>
  <si>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</si>
  <si>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</si>
  <si>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</si>
  <si>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</si>
  <si>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</si>
  <si>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</si>
  <si>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</si>
  <si>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</si>
  <si>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</si>
  <si>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</si>
  <si>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</si>
  <si>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</si>
  <si>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</si>
  <si>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</si>
  <si>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</si>
  <si>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</si>
  <si>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</si>
  <si>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</si>
  <si>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</si>
  <si>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</si>
  <si>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</si>
  <si>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</si>
  <si>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</si>
  <si>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</si>
  <si>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</si>
  <si>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</si>
  <si>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</si>
  <si>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</si>
  <si>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</si>
  <si>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</si>
  <si>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</si>
  <si>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</si>
  <si>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</si>
  <si>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</si>
  <si>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</si>
  <si>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</si>
  <si>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</si>
  <si>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</si>
  <si>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</si>
  <si>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</si>
  <si>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</si>
  <si>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</si>
  <si>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</si>
  <si>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</si>
  <si>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</si>
  <si>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</si>
  <si>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</si>
  <si>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</si>
  <si>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</si>
  <si>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</si>
  <si>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</si>
  <si>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</si>
  <si>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</si>
  <si>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</si>
  <si>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</si>
  <si>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</si>
  <si>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</si>
  <si>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</si>
  <si>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</si>
  <si>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</si>
  <si>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</si>
  <si>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</si>
  <si>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</si>
  <si>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</si>
  <si>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</si>
  <si>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</si>
  <si>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</si>
  <si>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</si>
  <si>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</si>
  <si>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</si>
  <si>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</si>
  <si>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</si>
  <si>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</si>
  <si>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</si>
  <si>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</si>
  <si>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</si>
  <si>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</si>
  <si>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</si>
  <si>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</si>
  <si>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</si>
  <si>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</si>
  <si>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</si>
  <si>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</si>
  <si>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</si>
  <si>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</si>
  <si>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</si>
  <si>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</si>
  <si>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</si>
  <si>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</si>
  <si>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</si>
  <si>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</si>
  <si>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</si>
  <si>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</si>
  <si>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</si>
  <si>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</si>
  <si>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</si>
  <si>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</si>
  <si>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</si>
  <si>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</si>
  <si>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</si>
  <si>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</si>
  <si>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</si>
  <si>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</si>
  <si>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</si>
  <si>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</si>
  <si>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</si>
  <si>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</si>
  <si>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</si>
  <si>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</si>
  <si>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</si>
  <si>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</si>
  <si>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</si>
  <si>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</si>
  <si>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</si>
  <si>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</si>
  <si>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</si>
  <si>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</si>
  <si>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</si>
  <si>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</si>
  <si>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</si>
  <si>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</si>
  <si>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</si>
  <si>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</si>
  <si>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</si>
  <si>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</si>
  <si>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</si>
  <si>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</si>
  <si>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</si>
  <si>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</si>
  <si>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</si>
  <si>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</si>
  <si>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</si>
  <si>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</si>
  <si>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</si>
  <si>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</si>
  <si>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</si>
  <si>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</si>
  <si>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</si>
  <si>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</si>
  <si>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</si>
  <si>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</si>
  <si>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</si>
  <si>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</si>
  <si>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</si>
  <si>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</si>
  <si>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</si>
  <si>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</si>
  <si>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</si>
  <si>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</si>
  <si>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</si>
  <si>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</si>
  <si>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</si>
  <si>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</si>
  <si>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</si>
  <si>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</si>
  <si>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</si>
  <si>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</si>
  <si>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</si>
  <si>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</si>
  <si>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</si>
  <si>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</si>
  <si>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</si>
  <si>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</si>
  <si>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</si>
  <si>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</si>
  <si>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</si>
  <si>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</si>
  <si>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</si>
  <si>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</si>
  <si>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</si>
  <si>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</si>
  <si>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</si>
  <si>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</si>
  <si>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</si>
  <si>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</si>
  <si>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</si>
  <si>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</si>
  <si>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</si>
  <si>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</si>
  <si>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</si>
  <si>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</si>
  <si>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</si>
  <si>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</si>
  <si>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</si>
  <si>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</si>
  <si>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</si>
  <si>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</si>
  <si>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</si>
  <si>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</si>
  <si>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</si>
  <si>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</si>
  <si>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</si>
  <si>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</si>
  <si>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</si>
  <si>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</si>
  <si>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</si>
  <si>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</si>
  <si>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</si>
  <si>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</si>
  <si>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</si>
  <si>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</si>
  <si>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</si>
  <si>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</si>
  <si>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</si>
  <si>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</si>
  <si>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</si>
  <si>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</si>
  <si>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</si>
  <si>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</si>
  <si>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</si>
  <si>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</si>
  <si>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</si>
  <si>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</si>
  <si>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</si>
  <si>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</si>
  <si>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</si>
  <si>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</si>
  <si>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</si>
  <si>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</si>
  <si>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</si>
  <si>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</si>
  <si>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</si>
  <si>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</si>
  <si>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</si>
  <si>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</si>
  <si>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</si>
  <si>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</si>
  <si>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</si>
  <si>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</si>
  <si>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</si>
  <si>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</si>
  <si>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</si>
  <si>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</si>
  <si>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</si>
  <si>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</si>
  <si>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</si>
  <si>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</si>
  <si>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</si>
  <si>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</si>
  <si>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</si>
  <si>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</si>
  <si>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</si>
  <si>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</si>
  <si>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</si>
  <si>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</si>
  <si>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</si>
  <si>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</si>
  <si>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</si>
  <si>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</si>
  <si>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</si>
  <si>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</si>
  <si>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</si>
  <si>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</si>
  <si>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</si>
  <si>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</si>
  <si>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</si>
  <si>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</si>
  <si>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</si>
  <si>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</si>
  <si>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</si>
  <si>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</si>
  <si>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</si>
  <si>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</si>
  <si>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</si>
  <si>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</si>
  <si>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</si>
  <si>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</si>
  <si>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</si>
  <si>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</si>
  <si>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</si>
  <si>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</si>
  <si>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</si>
  <si>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</si>
  <si>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</si>
  <si>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</si>
  <si>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</si>
  <si>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</si>
  <si>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</si>
  <si>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</si>
  <si>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</si>
  <si>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</si>
  <si>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</si>
  <si>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</si>
  <si>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</si>
  <si>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</si>
  <si>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</si>
  <si>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</si>
  <si>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</si>
  <si>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</si>
  <si>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</si>
  <si>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</si>
  <si>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</si>
  <si>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</si>
  <si>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</si>
  <si>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</si>
  <si>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</si>
  <si>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</si>
  <si>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</si>
  <si>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</si>
  <si>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</si>
  <si>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</si>
  <si>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</si>
  <si>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</si>
  <si>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</si>
  <si>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</si>
  <si>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</si>
  <si>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</si>
  <si>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</si>
  <si>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</si>
  <si>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</si>
  <si>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</si>
  <si>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</si>
  <si>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</si>
  <si>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</si>
  <si>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</si>
  <si>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</si>
  <si>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</si>
  <si>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</si>
  <si>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</si>
  <si>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</si>
  <si>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</si>
  <si>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</si>
  <si>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</si>
  <si>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</si>
  <si>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</si>
  <si>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</si>
  <si>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</si>
  <si>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</si>
  <si>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</si>
  <si>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</si>
  <si>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</si>
  <si>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</si>
  <si>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</si>
  <si>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</si>
  <si>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</si>
  <si>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</si>
  <si>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</si>
  <si>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</si>
  <si>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</si>
  <si>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</si>
  <si>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</si>
  <si>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</si>
  <si>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</si>
  <si>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</si>
  <si>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</si>
  <si>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</si>
  <si>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</si>
  <si>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</si>
  <si>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</si>
  <si>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</si>
  <si>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</si>
  <si>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</si>
  <si>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</si>
  <si>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</si>
  <si>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</si>
  <si>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</si>
  <si>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</si>
  <si>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</si>
  <si>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</si>
  <si>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</si>
  <si>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</si>
  <si>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</si>
  <si>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</si>
  <si>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</si>
  <si>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</si>
  <si>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</si>
  <si>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</si>
  <si>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</si>
  <si>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</si>
  <si>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</si>
  <si>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</si>
  <si>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</si>
  <si>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</si>
  <si>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</si>
  <si>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</si>
  <si>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</si>
  <si>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</si>
  <si>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</si>
  <si>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</si>
  <si>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</si>
  <si>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</si>
  <si>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</si>
  <si>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</si>
  <si>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</si>
  <si>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</si>
  <si>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</si>
  <si>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</si>
  <si>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</si>
  <si>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</si>
  <si>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</si>
  <si>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</si>
  <si>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</si>
  <si>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</si>
  <si>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</si>
  <si>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</si>
  <si>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</si>
  <si>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</si>
  <si>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</si>
  <si>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</si>
  <si>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</si>
  <si>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</si>
  <si>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</si>
  <si>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</si>
  <si>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</si>
  <si>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</si>
  <si>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</si>
  <si>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</si>
  <si>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</si>
  <si>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</si>
  <si>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</si>
  <si>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</si>
  <si>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</si>
  <si>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</si>
  <si>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</si>
  <si>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</si>
  <si>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</si>
  <si>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</si>
  <si>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</si>
  <si>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</si>
  <si>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</si>
  <si>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</si>
  <si>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</si>
  <si>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</si>
  <si>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</si>
  <si>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</si>
  <si>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</si>
  <si>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</si>
  <si>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</si>
  <si>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</si>
  <si>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</si>
  <si>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</si>
  <si>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</si>
  <si>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</si>
  <si>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</si>
  <si>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</si>
  <si>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</si>
  <si>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</si>
  <si>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</si>
  <si>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</si>
  <si>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</si>
  <si>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</si>
  <si>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</si>
  <si>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</si>
  <si>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</si>
  <si>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</si>
  <si>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</si>
  <si>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</si>
  <si>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</si>
  <si>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</si>
  <si>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</si>
  <si>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</si>
  <si>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</si>
  <si>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</si>
  <si>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</si>
  <si>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</si>
  <si>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</si>
  <si>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</si>
  <si>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</si>
  <si>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</si>
  <si>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</si>
  <si>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</si>
  <si>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</si>
  <si>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</si>
  <si>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</si>
  <si>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</si>
  <si>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</si>
  <si>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</si>
  <si>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</si>
  <si>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</si>
  <si>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</si>
  <si>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</si>
  <si>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</si>
  <si>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</si>
  <si>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</si>
  <si>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</si>
  <si>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</si>
  <si>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</si>
  <si>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</si>
  <si>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</si>
  <si>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</si>
  <si>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</si>
  <si>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</si>
  <si>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</si>
  <si>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</si>
  <si>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</si>
  <si>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</si>
  <si>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</si>
  <si>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</si>
  <si>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</si>
  <si>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</si>
  <si>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</si>
  <si>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</si>
  <si>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</si>
  <si>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</si>
  <si>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</si>
  <si>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</si>
  <si>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</si>
  <si>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</si>
  <si>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</si>
  <si>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</si>
  <si>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</si>
  <si>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</si>
  <si>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</si>
  <si>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</si>
  <si>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</si>
  <si>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</si>
  <si>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</si>
  <si>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</si>
  <si>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</si>
  <si>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</si>
  <si>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</si>
  <si>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</si>
  <si>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</si>
  <si>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</si>
  <si>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</si>
  <si>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</si>
  <si>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</si>
  <si>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</si>
  <si>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</si>
  <si>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</si>
  <si>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</si>
  <si>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</si>
  <si>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</si>
  <si>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</si>
  <si>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</si>
  <si>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</si>
  <si>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</si>
  <si>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</si>
  <si>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</si>
  <si>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</si>
  <si>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</si>
  <si>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</si>
  <si>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</si>
  <si>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</si>
  <si>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</si>
  <si>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</si>
  <si>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</si>
  <si>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</si>
  <si>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</si>
  <si>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</si>
  <si>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</si>
  <si>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</si>
  <si>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</si>
  <si>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</si>
  <si>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</si>
  <si>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</si>
  <si>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</si>
  <si>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</si>
  <si>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</si>
  <si>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</si>
  <si>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</si>
  <si>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</si>
  <si>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</si>
  <si>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</si>
  <si>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</si>
  <si>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</si>
  <si>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</si>
  <si>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</si>
  <si>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</si>
  <si>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</si>
  <si>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</si>
  <si>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</si>
  <si>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</si>
  <si>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</si>
  <si>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</si>
  <si>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</si>
  <si>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</si>
  <si>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</si>
  <si>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</si>
  <si>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</si>
  <si>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</si>
  <si>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</si>
  <si>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</si>
  <si>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</si>
  <si>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</si>
  <si>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</si>
  <si>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</si>
  <si>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</si>
  <si>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</si>
  <si>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</si>
  <si>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</si>
  <si>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</si>
  <si>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</si>
  <si>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</si>
  <si>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</si>
  <si>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</si>
  <si>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</si>
  <si>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</si>
  <si>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</si>
  <si>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</si>
  <si>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</si>
  <si>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</si>
  <si>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</si>
  <si>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</si>
  <si>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</si>
  <si>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</si>
  <si>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</si>
  <si>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</si>
  <si>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</si>
  <si>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</si>
  <si>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</si>
  <si>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</si>
  <si>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</si>
  <si>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</si>
  <si>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</si>
  <si>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</si>
  <si>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</si>
  <si>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</si>
  <si>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</si>
  <si>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</si>
  <si>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</si>
  <si>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</si>
  <si>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</si>
  <si>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</si>
  <si>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</si>
  <si>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</si>
  <si>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</si>
  <si>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</si>
  <si>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</si>
  <si>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</si>
  <si>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</si>
  <si>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</si>
  <si>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</si>
  <si>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</si>
  <si>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</si>
  <si>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</si>
  <si>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</si>
  <si>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</si>
  <si>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</si>
  <si>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</si>
  <si>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</si>
  <si>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</si>
  <si>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</si>
  <si>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</si>
  <si>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</si>
  <si>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</si>
  <si>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</si>
  <si>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</si>
  <si>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</si>
  <si>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</si>
  <si>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</si>
  <si>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</si>
  <si>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</si>
  <si>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</si>
  <si>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</si>
  <si>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</si>
  <si>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</si>
  <si>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</si>
  <si>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</si>
  <si>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</si>
  <si>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</si>
  <si>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</si>
  <si>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</si>
  <si>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</si>
  <si>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</si>
  <si>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</si>
  <si>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</si>
  <si>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</si>
  <si>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</si>
  <si>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</si>
  <si>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</si>
  <si>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</si>
  <si>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</si>
  <si>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</si>
  <si>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</si>
  <si>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</si>
  <si>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</si>
  <si>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</si>
  <si>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</si>
  <si>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</si>
  <si>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</si>
  <si>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</si>
  <si>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</si>
  <si>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</si>
  <si>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</si>
  <si>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</si>
  <si>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</si>
  <si>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</si>
  <si>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</si>
  <si>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</si>
  <si>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</si>
  <si>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</si>
  <si>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</si>
  <si>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</si>
  <si>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</si>
  <si>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</si>
  <si>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</si>
  <si>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</si>
  <si>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</si>
  <si>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</si>
  <si>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</si>
  <si>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</si>
  <si>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</si>
  <si>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</si>
  <si>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</si>
  <si>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</si>
  <si>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</si>
  <si>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</si>
  <si>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</si>
  <si>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</si>
  <si>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</si>
  <si>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</si>
  <si>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</si>
  <si>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</si>
  <si>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</si>
  <si>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</si>
  <si>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</si>
  <si>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</si>
  <si>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</si>
  <si>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</si>
  <si>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</si>
  <si>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</si>
  <si>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</si>
  <si>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</si>
  <si>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</si>
  <si>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</si>
  <si>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</si>
  <si>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</si>
  <si>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</si>
  <si>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</si>
  <si>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</si>
  <si>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</si>
  <si>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</si>
  <si>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</si>
  <si>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</si>
  <si>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</si>
  <si>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</si>
  <si>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</si>
  <si>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</si>
  <si>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</si>
  <si>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</si>
  <si>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</si>
  <si>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</si>
  <si>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</si>
  <si>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</si>
  <si>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</si>
  <si>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</si>
  <si>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</si>
  <si>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</si>
  <si>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</si>
  <si>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</si>
  <si>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</si>
  <si>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</si>
  <si>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</si>
  <si>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</si>
  <si>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</si>
  <si>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</si>
  <si>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</si>
  <si>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</si>
  <si>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</si>
  <si>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</si>
  <si>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</si>
  <si>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</si>
  <si>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</si>
  <si>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</si>
  <si>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</si>
  <si>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</si>
  <si>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</si>
  <si>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</si>
  <si>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</si>
  <si>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</si>
  <si>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</si>
  <si>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</si>
  <si>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</si>
  <si>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</si>
  <si>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</si>
  <si>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</si>
  <si>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</si>
  <si>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</si>
  <si>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</si>
  <si>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</si>
  <si>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</si>
  <si>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</si>
  <si>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</si>
  <si>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</si>
  <si>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</si>
  <si>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</si>
  <si>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</si>
  <si>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</si>
  <si>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</si>
  <si>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</si>
  <si>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</si>
  <si>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</si>
  <si>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</si>
  <si>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</si>
  <si>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</si>
  <si>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</si>
  <si>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</si>
  <si>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</si>
  <si>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</si>
  <si>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</si>
  <si>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</si>
  <si>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</si>
  <si>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</si>
  <si>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</si>
  <si>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</si>
  <si>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</si>
  <si>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</si>
  <si>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</si>
  <si>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</si>
  <si>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</si>
  <si>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</si>
  <si>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</si>
  <si>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</si>
  <si>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</si>
  <si>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</si>
  <si>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</si>
  <si>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</si>
  <si>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</si>
  <si>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</si>
  <si>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</si>
  <si>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</si>
  <si>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</si>
  <si>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</si>
  <si>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</si>
  <si>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</si>
  <si>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</si>
  <si>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</si>
  <si>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</si>
  <si>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</si>
  <si>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</si>
  <si>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</si>
  <si>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</si>
  <si>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</si>
  <si>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</si>
  <si>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</si>
  <si>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</si>
  <si>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</si>
  <si>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</si>
  <si>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</si>
  <si>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</si>
  <si>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</si>
  <si>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</si>
  <si>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</si>
  <si>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</si>
  <si>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</si>
  <si>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</si>
  <si>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</si>
  <si>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</si>
  <si>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</si>
  <si>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</si>
  <si>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</si>
  <si>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</si>
  <si>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</si>
  <si>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</si>
  <si>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</si>
  <si>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</si>
  <si>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</si>
  <si>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</si>
  <si>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</si>
  <si>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</si>
  <si>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</si>
  <si>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</si>
  <si>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</si>
  <si>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</si>
  <si>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</si>
  <si>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</si>
  <si>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</si>
  <si>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</si>
  <si>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</si>
  <si>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</si>
  <si>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</si>
  <si>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</si>
  <si>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</si>
  <si>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</si>
  <si>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</si>
  <si>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</si>
  <si>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</si>
  <si>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</si>
  <si>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</si>
  <si>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</si>
  <si>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</si>
  <si>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</si>
  <si>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</si>
  <si>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</si>
  <si>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</si>
  <si>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</si>
  <si>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</si>
  <si>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</si>
  <si>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</si>
  <si>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</si>
  <si>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</si>
  <si>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</si>
  <si>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</si>
  <si>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</si>
  <si>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</si>
  <si>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</si>
  <si>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</si>
  <si>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</si>
  <si>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</si>
  <si>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</si>
  <si>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</si>
  <si>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</si>
  <si>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</si>
  <si>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</si>
  <si>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</si>
  <si>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</si>
  <si>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</si>
  <si>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</si>
  <si>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</si>
  <si>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</si>
  <si>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</si>
  <si>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</si>
  <si>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</si>
  <si>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</si>
  <si>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</si>
  <si>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</si>
  <si>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</si>
  <si>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</si>
  <si>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</si>
  <si>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</si>
  <si>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</si>
  <si>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</si>
  <si>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</si>
  <si>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</si>
  <si>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</si>
  <si>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</si>
  <si>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</si>
  <si>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</si>
  <si>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</si>
  <si>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</si>
  <si>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</si>
  <si>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</si>
  <si>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</si>
  <si>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</si>
  <si>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</si>
  <si>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</si>
  <si>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</si>
  <si>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</si>
  <si>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</si>
  <si>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</si>
  <si>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</si>
  <si>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</si>
  <si>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</si>
  <si>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</si>
  <si>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</si>
  <si>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</si>
  <si>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</si>
  <si>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</si>
  <si>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</si>
  <si>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</si>
  <si>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</si>
  <si>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</si>
  <si>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</si>
  <si>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</si>
  <si>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</si>
  <si>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</si>
  <si>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</si>
  <si>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</si>
  <si>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</si>
  <si>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</si>
  <si>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</si>
  <si>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</si>
  <si>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</si>
  <si>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</si>
  <si>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</si>
  <si>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</si>
  <si>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</si>
  <si>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</si>
  <si>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</si>
  <si>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</si>
  <si>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</si>
  <si>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</si>
  <si>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</si>
  <si>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</si>
  <si>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</si>
  <si>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</si>
  <si>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</si>
  <si>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</si>
  <si>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</si>
  <si>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</si>
  <si>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</si>
  <si>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</si>
  <si>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</si>
  <si>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</si>
  <si>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</si>
  <si>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</si>
  <si>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</si>
  <si>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</si>
  <si>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</si>
  <si>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</si>
  <si>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</si>
  <si>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</si>
  <si>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</si>
  <si>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</si>
  <si>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</si>
  <si>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</si>
  <si>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</si>
  <si>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</si>
  <si>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</si>
  <si>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</si>
  <si>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</si>
  <si>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</si>
  <si>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</si>
  <si>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</si>
  <si>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</si>
  <si>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</si>
  <si>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</si>
  <si>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</si>
  <si>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</si>
  <si>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</si>
  <si>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</si>
  <si>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</si>
  <si>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</si>
  <si>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</si>
  <si>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</si>
  <si>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</si>
  <si>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</si>
  <si>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</si>
  <si>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</si>
  <si>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</si>
  <si>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</si>
  <si>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</si>
  <si>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</si>
  <si>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</si>
  <si>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</si>
  <si>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</si>
  <si>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</si>
  <si>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</si>
  <si>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</si>
  <si>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</si>
  <si>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</si>
  <si>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</si>
  <si>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</si>
  <si>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</si>
  <si>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</si>
  <si>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</si>
  <si>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</si>
  <si>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</si>
  <si>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</si>
  <si>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</si>
  <si>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</si>
  <si>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</si>
  <si>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</si>
  <si>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</si>
  <si>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</si>
  <si>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</si>
  <si>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</si>
  <si>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</si>
  <si>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</si>
  <si>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</si>
  <si>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</si>
  <si>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</si>
  <si>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</si>
  <si>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</si>
  <si>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</si>
  <si>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</si>
  <si>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</si>
  <si>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</si>
  <si>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</si>
  <si>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</si>
  <si>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</si>
  <si>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</si>
  <si>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</si>
  <si>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</si>
  <si>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</si>
  <si>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</si>
  <si>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</si>
  <si>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</si>
  <si>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</si>
  <si>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</si>
  <si>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</si>
  <si>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</si>
  <si>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</si>
  <si>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</si>
  <si>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</si>
  <si>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</si>
  <si>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</si>
  <si>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</si>
  <si>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</si>
  <si>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</si>
  <si>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</si>
  <si>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</si>
  <si>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</si>
  <si>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</si>
  <si>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</si>
  <si>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</si>
  <si>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</si>
  <si>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</si>
  <si>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</si>
  <si>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</si>
  <si>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</si>
  <si>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</si>
  <si>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</si>
  <si>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</si>
  <si>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</si>
  <si>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</si>
  <si>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</si>
  <si>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</si>
  <si>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</si>
  <si>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</si>
  <si>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</si>
  <si>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</si>
  <si>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</si>
  <si>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</si>
  <si>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</si>
  <si>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</si>
  <si>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</si>
  <si>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</si>
  <si>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</si>
  <si>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</si>
  <si>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</si>
  <si>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</si>
  <si>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</si>
  <si>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</si>
  <si>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</si>
  <si>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</si>
  <si>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</si>
  <si>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</si>
  <si>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</si>
  <si>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</si>
  <si>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</si>
  <si>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</si>
  <si>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</si>
  <si>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</si>
  <si>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</si>
  <si>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</si>
  <si>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</si>
  <si>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</si>
  <si>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</si>
  <si>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</si>
  <si>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</si>
  <si>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</si>
  <si>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</si>
  <si>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</si>
  <si>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</si>
  <si>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</si>
  <si>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</si>
  <si>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</si>
  <si>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</si>
  <si>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</si>
  <si>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</si>
  <si>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</si>
  <si>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</si>
  <si>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</si>
  <si>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</si>
  <si>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</si>
  <si>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</si>
  <si>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</si>
  <si>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</si>
  <si>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</si>
  <si>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</si>
  <si>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</si>
  <si>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</si>
  <si>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</si>
  <si>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</si>
  <si>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</si>
  <si>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</si>
  <si>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</si>
  <si>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</si>
  <si>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</si>
  <si>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</si>
  <si>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</si>
  <si>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</si>
  <si>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</si>
  <si>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</si>
  <si>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</si>
  <si>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</si>
  <si>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</si>
  <si>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</si>
  <si>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</si>
  <si>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</si>
  <si>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</si>
  <si>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</si>
  <si>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</si>
  <si>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</si>
  <si>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</si>
  <si>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</si>
  <si>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</si>
  <si>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</si>
  <si>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</si>
  <si>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</si>
  <si>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</si>
  <si>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</si>
  <si>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</si>
  <si>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</si>
  <si>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</si>
  <si>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</si>
  <si>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</si>
  <si>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</si>
  <si>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</si>
  <si>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</si>
  <si>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</si>
  <si>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</si>
  <si>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</si>
  <si>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</si>
  <si>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</si>
  <si>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</si>
  <si>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</si>
  <si>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</si>
  <si>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</si>
  <si>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</si>
  <si>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</si>
  <si>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</si>
  <si>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</si>
  <si>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</si>
  <si>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</si>
  <si>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</si>
  <si>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</si>
  <si>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</si>
  <si>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</si>
  <si>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</si>
  <si>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</si>
  <si>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</si>
  <si>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</si>
  <si>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</si>
  <si>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</si>
  <si>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</si>
  <si>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</si>
  <si>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</si>
  <si>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</si>
  <si>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</si>
  <si>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</si>
  <si>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</si>
  <si>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</si>
  <si>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</si>
  <si>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</si>
  <si>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</si>
  <si>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</si>
  <si>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</si>
  <si>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</si>
  <si>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</si>
  <si>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</si>
  <si>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</si>
  <si>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</si>
  <si>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</si>
  <si>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</si>
  <si>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</si>
  <si>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</si>
  <si>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</si>
  <si>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</si>
  <si>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</si>
  <si>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</si>
  <si>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</si>
  <si>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</si>
  <si>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</si>
  <si>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</si>
  <si>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</si>
  <si>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</si>
  <si>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</si>
  <si>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</si>
  <si>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</si>
  <si>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</si>
  <si>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</si>
  <si>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</si>
  <si>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</si>
  <si>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</si>
  <si>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</si>
  <si>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</si>
  <si>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</si>
  <si>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</si>
  <si>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</si>
  <si>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</si>
  <si>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</si>
  <si>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</si>
  <si>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</si>
  <si>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</si>
  <si>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</si>
  <si>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</si>
  <si>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</si>
  <si>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</si>
  <si>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</si>
  <si>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</si>
  <si>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</si>
  <si>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</si>
  <si>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</si>
  <si>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</si>
  <si>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</si>
  <si>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</si>
  <si>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</si>
  <si>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</si>
  <si>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</si>
  <si>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</si>
  <si>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</si>
  <si>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</si>
  <si>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</si>
  <si>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</si>
  <si>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</si>
  <si>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</si>
  <si>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</si>
  <si>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</si>
  <si>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</si>
  <si>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</si>
  <si>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</si>
  <si>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</si>
  <si>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</si>
  <si>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</si>
  <si>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</si>
  <si>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</si>
  <si>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</si>
  <si>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</si>
  <si>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</si>
  <si>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</si>
  <si>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</si>
  <si>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</si>
  <si>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</si>
  <si>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</si>
  <si>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</si>
  <si>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</si>
  <si>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</si>
  <si>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</si>
  <si>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</si>
  <si>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</si>
  <si>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</si>
  <si>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</si>
  <si>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</si>
  <si>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</si>
  <si>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</si>
  <si>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</si>
  <si>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</si>
  <si>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</si>
  <si>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</si>
  <si>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</si>
  <si>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</si>
  <si>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</si>
  <si>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</si>
  <si>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</si>
  <si>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</si>
  <si>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</si>
  <si>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</si>
  <si>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</si>
  <si>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</si>
  <si>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</si>
  <si>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</si>
  <si>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</si>
  <si>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</si>
  <si>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</si>
  <si>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</si>
  <si>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</si>
  <si>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</si>
  <si>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</si>
  <si>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</si>
  <si>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</si>
  <si>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</si>
  <si>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</si>
  <si>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</si>
  <si>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</si>
  <si>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</si>
  <si>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</si>
  <si>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</si>
  <si>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</si>
  <si>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</si>
  <si>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</si>
  <si>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</si>
  <si>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</si>
  <si>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</si>
  <si>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</si>
  <si>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</si>
  <si>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</si>
  <si>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</si>
  <si>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</si>
  <si>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</si>
  <si>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</si>
  <si>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</si>
  <si>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</si>
  <si>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</si>
  <si>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</si>
  <si>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</si>
  <si>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</si>
  <si>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</si>
  <si>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</si>
  <si>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</si>
  <si>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</si>
  <si>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</si>
  <si>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</si>
  <si>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</si>
  <si>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</si>
  <si>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</si>
  <si>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</si>
  <si>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</si>
  <si>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</si>
  <si>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</si>
  <si>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</si>
  <si>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</si>
  <si>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</si>
  <si>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</si>
  <si>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</si>
  <si>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</si>
  <si>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</si>
  <si>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</si>
  <si>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</si>
  <si>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</si>
  <si>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</si>
  <si>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</si>
  <si>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</si>
  <si>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</si>
  <si>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</si>
  <si>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</si>
  <si>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</si>
  <si>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</si>
  <si>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</si>
  <si>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</si>
  <si>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</si>
  <si>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</si>
  <si>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</si>
  <si>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</si>
  <si>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</si>
  <si>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</si>
  <si>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</si>
  <si>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</si>
  <si>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</si>
  <si>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</si>
  <si>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</si>
  <si>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</si>
  <si>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</si>
  <si>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</si>
  <si>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</si>
  <si>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</si>
  <si>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</si>
  <si>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</si>
  <si>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</si>
  <si>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</si>
  <si>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</si>
  <si>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</si>
  <si>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</si>
  <si>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</si>
  <si>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</si>
  <si>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</si>
  <si>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</si>
  <si>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</si>
  <si>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</si>
  <si>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</si>
  <si>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</si>
  <si>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</si>
  <si>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</si>
  <si>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</si>
  <si>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</si>
  <si>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</si>
  <si>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</si>
  <si>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</si>
  <si>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</si>
  <si>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</si>
  <si>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</si>
  <si>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</si>
  <si>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</si>
  <si>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</si>
  <si>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</si>
  <si>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</si>
  <si>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</si>
  <si>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</si>
  <si>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</si>
  <si>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</si>
  <si>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</si>
  <si>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</si>
  <si>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</si>
  <si>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</si>
  <si>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</si>
  <si>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</si>
  <si>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</si>
  <si>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</si>
  <si>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</si>
  <si>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</si>
  <si>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</si>
  <si>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</si>
  <si>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</si>
  <si>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</si>
  <si>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</si>
  <si>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</si>
  <si>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</si>
  <si>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</si>
  <si>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</si>
  <si>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</si>
  <si>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</si>
  <si>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</si>
  <si>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</si>
  <si>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</si>
  <si>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</si>
  <si>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</si>
  <si>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</si>
  <si>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</si>
  <si>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</si>
  <si>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</si>
  <si>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</si>
  <si>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</si>
  <si>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</si>
  <si>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</si>
  <si>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</si>
  <si>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</si>
  <si>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</si>
  <si>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</si>
  <si>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</si>
  <si>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</si>
  <si>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</si>
  <si>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</si>
  <si>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</si>
  <si>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</si>
  <si>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</si>
  <si>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</si>
  <si>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</si>
  <si>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</si>
  <si>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</si>
  <si>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</si>
  <si>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</si>
  <si>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</si>
  <si>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</si>
  <si>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</si>
  <si>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</si>
  <si>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</si>
  <si>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</si>
  <si>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</si>
  <si>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</si>
  <si>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</si>
  <si>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</si>
  <si>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</si>
  <si>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</si>
  <si>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</si>
  <si>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</si>
  <si>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</si>
  <si>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</si>
  <si>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</si>
  <si>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</si>
  <si>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</si>
  <si>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</si>
  <si>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</si>
  <si>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</si>
  <si>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</si>
  <si>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</si>
  <si>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</si>
  <si>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</si>
  <si>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</si>
  <si>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</si>
  <si>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</si>
  <si>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</si>
  <si>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</si>
  <si>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</si>
  <si>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</si>
  <si>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</si>
  <si>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</si>
  <si>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</si>
  <si>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</si>
  <si>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</si>
  <si>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</si>
  <si>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</si>
  <si>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</si>
  <si>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</si>
  <si>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</si>
  <si>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</si>
  <si>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</si>
  <si>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</si>
  <si>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</si>
  <si>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</si>
  <si>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</si>
  <si>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</si>
  <si>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</si>
  <si>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</si>
  <si>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</si>
  <si>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</si>
  <si>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</si>
  <si>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</si>
  <si>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</si>
  <si>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</si>
  <si>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</si>
  <si>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</si>
  <si>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</si>
  <si>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</si>
  <si>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</si>
  <si>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</si>
  <si>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</si>
  <si>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</si>
  <si>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</si>
  <si>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</si>
  <si>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</si>
  <si>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</si>
  <si>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</si>
  <si>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</si>
  <si>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</si>
  <si>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</si>
  <si>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</si>
  <si>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</si>
  <si>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</si>
  <si>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</si>
  <si>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</si>
  <si>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</si>
  <si>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</si>
  <si>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</si>
  <si>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</si>
  <si>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</si>
  <si>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</si>
  <si>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</si>
  <si>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</si>
  <si>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</si>
  <si>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</si>
  <si>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</si>
  <si>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</si>
  <si>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</si>
  <si>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</si>
  <si>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</si>
  <si>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</si>
  <si>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</si>
  <si>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</si>
  <si>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</si>
  <si>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</si>
  <si>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</si>
  <si>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</si>
  <si>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</si>
  <si>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</si>
  <si>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</si>
  <si>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</si>
  <si>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</si>
  <si>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</si>
  <si>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</si>
  <si>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</si>
  <si>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</si>
  <si>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</si>
  <si>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</si>
  <si>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</si>
  <si>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</si>
  <si>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</si>
  <si>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</si>
  <si>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</si>
  <si>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</si>
  <si>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</si>
  <si>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</si>
  <si>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</si>
  <si>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</si>
  <si>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</si>
  <si>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</si>
  <si>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</si>
  <si>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</si>
  <si>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</si>
  <si>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</si>
  <si>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</si>
  <si>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</si>
  <si>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</si>
  <si>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</si>
  <si>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</si>
  <si>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</si>
  <si>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</si>
  <si>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</si>
  <si>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</si>
  <si>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</si>
  <si>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</si>
  <si>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</si>
  <si>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</si>
  <si>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</si>
  <si>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</si>
  <si>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</si>
  <si>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</si>
  <si>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</si>
  <si>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</si>
  <si>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</si>
  <si>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</si>
  <si>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</si>
  <si>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</si>
  <si>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</si>
  <si>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</si>
  <si>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</si>
  <si>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</si>
  <si>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</si>
  <si>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</si>
  <si>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</si>
  <si>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</si>
  <si>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</si>
  <si>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</si>
  <si>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</si>
  <si>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</si>
  <si>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</si>
  <si>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</si>
  <si>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</si>
  <si>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</si>
  <si>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</si>
  <si>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</si>
  <si>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</si>
  <si>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</si>
  <si>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</si>
  <si>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</si>
  <si>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</si>
  <si>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</si>
  <si>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</si>
  <si>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</si>
  <si>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</si>
  <si>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</si>
  <si>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</si>
  <si>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</si>
  <si>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</si>
  <si>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</si>
  <si>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</si>
  <si>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</si>
  <si>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</si>
  <si>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</si>
  <si>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</si>
  <si>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</si>
  <si>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</si>
  <si>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</si>
  <si>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</si>
  <si>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</si>
  <si>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</si>
  <si>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</si>
  <si>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</si>
  <si>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</si>
  <si>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</si>
  <si>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</si>
  <si>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</si>
  <si>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</si>
  <si>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</si>
  <si>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</si>
  <si>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</si>
  <si>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</si>
  <si>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</si>
  <si>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</si>
  <si>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</si>
  <si>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</si>
  <si>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</si>
  <si>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</si>
  <si>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</si>
  <si>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</si>
  <si>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</si>
  <si>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</si>
  <si>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</si>
  <si>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</si>
  <si>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</si>
  <si>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</si>
  <si>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</si>
  <si>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</si>
  <si>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</si>
  <si>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</si>
  <si>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</si>
  <si>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</si>
  <si>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</si>
  <si>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</si>
  <si>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</si>
  <si>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</si>
  <si>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</si>
  <si>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</si>
  <si>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</si>
  <si>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</si>
  <si>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</si>
  <si>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</si>
  <si>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</si>
  <si>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</si>
  <si>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</si>
  <si>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</si>
  <si>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</si>
  <si>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</si>
  <si>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</si>
  <si>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</si>
  <si>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</si>
  <si>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</si>
  <si>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</si>
  <si>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</si>
  <si>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</si>
  <si>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</si>
  <si>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</si>
  <si>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</si>
  <si>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</si>
  <si>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</si>
  <si>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</si>
  <si>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</si>
  <si>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</si>
  <si>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</si>
  <si>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</si>
  <si>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</si>
  <si>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</si>
  <si>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</si>
  <si>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</si>
  <si>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</si>
  <si>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</si>
  <si>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</si>
  <si>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</si>
  <si>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</si>
  <si>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</si>
  <si>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</si>
  <si>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</si>
  <si>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</si>
  <si>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</si>
  <si>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</si>
  <si>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</si>
  <si>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</si>
  <si>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</si>
  <si>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</si>
  <si>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</si>
  <si>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</si>
  <si>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</si>
  <si>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</si>
  <si>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</si>
  <si>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</si>
  <si>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</si>
  <si>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</si>
  <si>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</si>
  <si>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</si>
  <si>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</si>
  <si>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</si>
  <si>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</si>
  <si>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</si>
  <si>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</si>
  <si>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</si>
  <si>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</si>
  <si>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</si>
  <si>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</si>
  <si>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</si>
  <si>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</si>
  <si>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</si>
  <si>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</si>
  <si>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</si>
  <si>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</si>
  <si>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</si>
  <si>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</si>
  <si>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</si>
  <si>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</si>
  <si>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</si>
  <si>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</si>
  <si>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</si>
  <si>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</si>
  <si>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</si>
  <si>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</si>
  <si>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</si>
  <si>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</si>
  <si>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</si>
  <si>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</si>
  <si>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</si>
  <si>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</si>
  <si>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</si>
  <si>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</si>
  <si>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</si>
  <si>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</si>
  <si>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</si>
  <si>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</si>
  <si>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</si>
  <si>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</si>
  <si>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</si>
  <si>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</si>
  <si>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</si>
  <si>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</si>
  <si>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</si>
  <si>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</si>
  <si>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</si>
  <si>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</si>
  <si>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</si>
  <si>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</si>
  <si>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</si>
  <si>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</si>
  <si>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</si>
  <si>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</si>
  <si>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</si>
  <si>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</si>
  <si>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</si>
  <si>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</si>
  <si>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</si>
  <si>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</si>
  <si>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</si>
  <si>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</si>
  <si>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</si>
  <si>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</si>
  <si>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</si>
  <si>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</si>
  <si>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</si>
  <si>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</si>
  <si>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</si>
  <si>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</si>
  <si>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</si>
  <si>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</si>
  <si>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</si>
  <si>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</si>
  <si>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</si>
  <si>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</si>
  <si>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</si>
  <si>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</si>
  <si>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</si>
  <si>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</si>
  <si>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</si>
  <si>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</si>
  <si>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</si>
  <si>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</si>
  <si>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</si>
  <si>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</si>
  <si>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</si>
  <si>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</si>
  <si>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</si>
  <si>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</si>
  <si>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</si>
  <si>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</si>
  <si>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</si>
  <si>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</si>
  <si>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</si>
  <si>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</si>
  <si>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</si>
  <si>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</si>
  <si>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</si>
  <si>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</si>
  <si>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</si>
  <si>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</si>
  <si>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</si>
  <si>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</si>
  <si>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</si>
  <si>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</si>
  <si>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</si>
  <si>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</si>
  <si>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</si>
  <si>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</si>
  <si>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</si>
  <si>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</si>
  <si>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</si>
  <si>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</si>
  <si>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</si>
  <si>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</si>
  <si>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</si>
  <si>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</si>
  <si>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</si>
  <si>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</si>
  <si>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</si>
  <si>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</si>
  <si>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</si>
  <si>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</si>
  <si>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</si>
  <si>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</si>
  <si>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</si>
  <si>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</si>
  <si>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</si>
  <si>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</si>
  <si>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</si>
  <si>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</si>
  <si>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</si>
  <si>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</si>
  <si>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</si>
  <si>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</si>
  <si>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</si>
  <si>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</si>
  <si>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</si>
  <si>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</si>
  <si>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</si>
  <si>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</si>
  <si>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</si>
  <si>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</si>
  <si>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</si>
  <si>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</si>
  <si>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</si>
  <si>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</si>
  <si>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</si>
  <si>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</si>
  <si>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</si>
  <si>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</si>
  <si>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</si>
  <si>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</si>
  <si>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</si>
  <si>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</si>
  <si>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</si>
  <si>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</si>
  <si>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</si>
  <si>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</si>
  <si>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</si>
  <si>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</si>
  <si>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</si>
  <si>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</si>
  <si>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</si>
  <si>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</si>
  <si>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</si>
  <si>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</si>
  <si>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</si>
  <si>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</si>
  <si>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</si>
  <si>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</si>
  <si>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</si>
  <si>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</si>
  <si>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</si>
  <si>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</si>
  <si>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</si>
  <si>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</si>
  <si>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</si>
  <si>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</si>
  <si>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</si>
  <si>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</si>
  <si>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</si>
  <si>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</si>
  <si>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</si>
  <si>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</si>
  <si>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</si>
  <si>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</si>
  <si>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</si>
  <si>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</si>
  <si>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</si>
  <si>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</si>
  <si>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</si>
  <si>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</si>
  <si>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</si>
  <si>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</si>
  <si>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</si>
  <si>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</si>
  <si>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</si>
  <si>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</si>
  <si>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</si>
  <si>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</si>
  <si>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</si>
  <si>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</si>
  <si>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</si>
  <si>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</si>
  <si>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</si>
  <si>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</si>
  <si>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</si>
  <si>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</si>
  <si>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</si>
  <si>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</si>
  <si>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</si>
  <si>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</si>
  <si>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</si>
  <si>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</si>
  <si>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</si>
  <si>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</si>
  <si>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</si>
  <si>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</si>
  <si>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</si>
  <si>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</si>
  <si>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</si>
  <si>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</si>
  <si>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</si>
  <si>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</si>
  <si>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</si>
  <si>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</si>
  <si>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</si>
  <si>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</si>
  <si>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</si>
  <si>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</si>
  <si>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</si>
  <si>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</si>
  <si>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</si>
  <si>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</si>
  <si>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</si>
  <si>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</si>
  <si>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</si>
  <si>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</si>
  <si>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</si>
  <si>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</si>
  <si>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</si>
  <si>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</si>
  <si>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</si>
  <si>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</si>
  <si>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</si>
  <si>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</si>
  <si>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</si>
  <si>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</si>
  <si>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</si>
  <si>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</si>
  <si>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</si>
  <si>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</si>
  <si>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</si>
  <si>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</si>
  <si>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</si>
  <si>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</si>
  <si>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</si>
  <si>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</si>
  <si>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</si>
  <si>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</si>
  <si>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</si>
  <si>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</si>
  <si>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</si>
  <si>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</si>
  <si>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</si>
  <si>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</si>
  <si>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</si>
  <si>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</si>
  <si>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</si>
  <si>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</si>
  <si>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</si>
  <si>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</si>
  <si>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</si>
  <si>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</si>
  <si>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</si>
  <si>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</si>
  <si>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</si>
  <si>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</si>
  <si>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</si>
  <si>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</si>
  <si>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</si>
  <si>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</si>
  <si>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</si>
  <si>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</si>
  <si>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</si>
  <si>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</si>
  <si>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</si>
  <si>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</si>
  <si>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</si>
  <si>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</si>
  <si>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</si>
  <si>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</si>
  <si>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</si>
  <si>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</si>
  <si>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</si>
  <si>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</si>
  <si>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</si>
  <si>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</si>
  <si>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</si>
  <si>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</si>
  <si>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</si>
  <si>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</si>
  <si>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</si>
  <si>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</si>
  <si>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</si>
  <si>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</si>
  <si>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</si>
  <si>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</si>
  <si>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</si>
  <si>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</si>
  <si>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</si>
  <si>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</si>
  <si>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</si>
  <si>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</si>
  <si>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</si>
  <si>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</si>
  <si>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</si>
  <si>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</si>
  <si>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</si>
  <si>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</si>
  <si>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</si>
  <si>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</si>
  <si>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</si>
  <si>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</si>
  <si>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</si>
  <si>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</si>
  <si>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</si>
  <si>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</si>
  <si>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</si>
  <si>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</si>
  <si>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</si>
  <si>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</si>
  <si>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</si>
  <si>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</si>
  <si>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</si>
  <si>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</si>
  <si>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</si>
  <si>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</si>
  <si>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</si>
  <si>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</si>
  <si>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</si>
  <si>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</si>
  <si>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</si>
  <si>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</si>
  <si>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</si>
  <si>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</si>
  <si>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</si>
  <si>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</si>
  <si>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</si>
  <si>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</si>
  <si>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</si>
  <si>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</si>
  <si>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</si>
  <si>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</si>
  <si>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</si>
  <si>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</si>
  <si>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</si>
  <si>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</si>
  <si>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</si>
  <si>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</si>
  <si>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</si>
  <si>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</si>
  <si>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</si>
  <si>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</si>
  <si>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</si>
  <si>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</si>
  <si>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</si>
  <si>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</si>
  <si>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</si>
  <si>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</si>
  <si>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</si>
  <si>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</si>
  <si>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</si>
  <si>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</si>
  <si>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</si>
  <si>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</si>
  <si>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</si>
  <si>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</si>
  <si>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</si>
  <si>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</si>
  <si>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</si>
  <si>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</si>
  <si>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</si>
  <si>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</si>
  <si>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</si>
  <si>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</si>
  <si>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</si>
  <si>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</si>
  <si>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</si>
  <si>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</si>
  <si>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</si>
  <si>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</si>
  <si>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</si>
  <si>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</si>
  <si>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</si>
  <si>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</si>
  <si>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</si>
  <si>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</si>
  <si>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</si>
  <si>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</si>
  <si>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</si>
  <si>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</si>
  <si>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</si>
  <si>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</si>
  <si>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</si>
  <si>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</si>
  <si>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</si>
  <si>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</si>
  <si>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</si>
  <si>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</si>
  <si>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</si>
  <si>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</si>
  <si>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</si>
  <si>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</si>
  <si>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</si>
  <si>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</si>
  <si>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</si>
  <si>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</si>
  <si>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</si>
  <si>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</si>
  <si>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</si>
  <si>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</si>
  <si>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</si>
  <si>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</si>
  <si>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</si>
  <si>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</si>
  <si>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</si>
  <si>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</si>
  <si>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</si>
  <si>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</si>
  <si>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</si>
  <si>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</si>
  <si>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</si>
  <si>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</si>
  <si>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</si>
  <si>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</si>
  <si>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</si>
  <si>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</si>
  <si>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</si>
  <si>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</si>
  <si>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</si>
  <si>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</si>
  <si>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</si>
  <si>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</si>
  <si>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</si>
  <si>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</si>
  <si>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</si>
  <si>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</si>
  <si>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</si>
  <si>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</si>
  <si>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</si>
  <si>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</si>
  <si>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</si>
  <si>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</si>
  <si>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</si>
  <si>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</si>
  <si>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</si>
  <si>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</si>
  <si>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</si>
  <si>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</si>
  <si>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</si>
  <si>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</si>
  <si>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</si>
  <si>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</si>
  <si>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</si>
  <si>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</si>
  <si>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</si>
  <si>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</si>
  <si>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</si>
  <si>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</si>
  <si>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</si>
  <si>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</si>
  <si>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</si>
  <si>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</si>
  <si>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</si>
  <si>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</si>
  <si>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</si>
  <si>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</si>
  <si>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</si>
  <si>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</si>
  <si>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</si>
  <si>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</si>
  <si>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</si>
  <si>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</si>
  <si>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</si>
  <si>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</si>
  <si>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</si>
  <si>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</si>
  <si>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</si>
  <si>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</si>
  <si>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</si>
  <si>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</si>
  <si>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</si>
  <si>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</si>
  <si>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</si>
  <si>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</si>
  <si>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</si>
  <si>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</si>
  <si>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</si>
  <si>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</si>
  <si>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</si>
  <si>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</si>
  <si>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</si>
  <si>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</si>
  <si>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</si>
  <si>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</si>
  <si>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</si>
  <si>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</si>
  <si>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</si>
  <si>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</si>
  <si>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</si>
  <si>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</si>
  <si>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</si>
  <si>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</si>
  <si>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</si>
  <si>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</si>
  <si>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</si>
  <si>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</si>
  <si>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</si>
  <si>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</si>
  <si>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</si>
  <si>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</si>
  <si>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</si>
  <si>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</si>
  <si>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</si>
  <si>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</si>
  <si>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</si>
  <si>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</si>
  <si>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</si>
  <si>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</si>
  <si>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</si>
  <si>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</si>
  <si>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</si>
  <si>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</si>
  <si>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</si>
  <si>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</si>
  <si>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</si>
  <si>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</si>
  <si>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</si>
  <si>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</si>
  <si>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</si>
  <si>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</si>
  <si>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</si>
  <si>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</si>
  <si>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</si>
  <si>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</si>
  <si>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</si>
  <si>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</si>
  <si>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</si>
  <si>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</si>
  <si>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</si>
  <si>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</si>
  <si>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</si>
  <si>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</si>
  <si>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</si>
  <si>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</si>
  <si>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</si>
  <si>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</si>
  <si>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</si>
  <si>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</si>
  <si>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</si>
  <si>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</si>
  <si>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</si>
  <si>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</si>
  <si>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</si>
  <si>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</si>
  <si>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</si>
  <si>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</si>
  <si>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</si>
  <si>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</si>
  <si>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</si>
  <si>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</si>
  <si>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</si>
  <si>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</si>
  <si>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</si>
  <si>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</si>
  <si>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</si>
  <si>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</si>
  <si>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</si>
  <si>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</si>
  <si>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</si>
  <si>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</si>
  <si>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</si>
  <si>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</si>
  <si>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</si>
  <si>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</si>
  <si>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</si>
  <si>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</si>
  <si>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</si>
  <si>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</si>
  <si>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</si>
  <si>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</si>
  <si>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</si>
  <si>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</si>
  <si>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</si>
  <si>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</si>
  <si>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</si>
  <si>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</si>
  <si>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</si>
  <si>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</si>
  <si>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</si>
  <si>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</si>
  <si>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</si>
  <si>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</si>
  <si>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</si>
  <si>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</si>
  <si>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</si>
  <si>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</si>
  <si>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</si>
  <si>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</si>
  <si>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</si>
  <si>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</si>
  <si>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</si>
  <si>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</si>
  <si>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</si>
  <si>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</si>
  <si>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</si>
  <si>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</si>
  <si>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</si>
  <si>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</si>
  <si>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</si>
  <si>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</si>
  <si>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</si>
  <si>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</si>
  <si>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</si>
  <si>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</si>
  <si>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</si>
  <si>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</si>
  <si>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</si>
  <si>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</si>
  <si>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</si>
  <si>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</si>
  <si>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</si>
  <si>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</si>
  <si>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</si>
  <si>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</si>
  <si>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</si>
  <si>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</si>
  <si>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</si>
  <si>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</si>
  <si>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</si>
  <si>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</si>
  <si>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</si>
  <si>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</si>
  <si>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</si>
  <si>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</si>
  <si>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</si>
  <si>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</si>
  <si>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</si>
  <si>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</si>
  <si>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</si>
  <si>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</si>
  <si>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</si>
  <si>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</si>
  <si>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</si>
  <si>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</si>
  <si>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</si>
  <si>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</si>
  <si>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</si>
  <si>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</si>
  <si>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</si>
  <si>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</si>
  <si>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</si>
  <si>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</si>
  <si>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</si>
  <si>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</si>
  <si>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</si>
  <si>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</si>
  <si>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</si>
  <si>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</si>
  <si>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</si>
  <si>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</si>
  <si>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</si>
  <si>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</si>
  <si>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</si>
  <si>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</si>
  <si>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</si>
  <si>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</si>
  <si>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</si>
  <si>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</si>
  <si>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</si>
  <si>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</si>
  <si>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</si>
  <si>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</si>
  <si>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</si>
  <si>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</si>
  <si>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</si>
  <si>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</si>
  <si>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</si>
  <si>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</si>
  <si>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</si>
  <si>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</si>
  <si>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</si>
  <si>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</si>
  <si>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</si>
  <si>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</si>
  <si>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</si>
  <si>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</si>
  <si>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</si>
  <si>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</si>
  <si>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</si>
  <si>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</si>
  <si>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</si>
  <si>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</si>
  <si>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</si>
  <si>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</si>
  <si>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</si>
  <si>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</si>
  <si>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</si>
  <si>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</si>
  <si>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</si>
  <si>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</si>
  <si>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</si>
  <si>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</si>
  <si>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</si>
  <si>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</si>
  <si>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</si>
  <si>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</si>
  <si>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</si>
  <si>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</si>
  <si>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</si>
  <si>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</si>
  <si>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</si>
  <si>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</si>
  <si>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</si>
  <si>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</si>
  <si>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</si>
  <si>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</si>
  <si>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</si>
  <si>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</si>
  <si>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</si>
  <si>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</si>
  <si>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</si>
  <si>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</si>
  <si>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</si>
  <si>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</si>
  <si>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</si>
  <si>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</si>
  <si>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</si>
  <si>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</si>
  <si>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</si>
  <si>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</si>
  <si>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</si>
  <si>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</si>
  <si>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</si>
  <si>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</si>
  <si>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</si>
  <si>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</si>
  <si>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</si>
  <si>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</si>
  <si>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</si>
  <si>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</si>
  <si>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</si>
  <si>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</si>
  <si>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</si>
  <si>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</si>
  <si>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</si>
  <si>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</si>
  <si>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</si>
  <si>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</si>
  <si>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</si>
  <si>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</si>
  <si>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</si>
  <si>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</si>
  <si>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</si>
  <si>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</si>
  <si>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</si>
  <si>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</si>
  <si>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</si>
  <si>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</si>
  <si>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</si>
  <si>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</si>
  <si>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</si>
  <si>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</si>
  <si>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</si>
  <si>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</si>
  <si>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</si>
  <si>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</si>
  <si>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</si>
  <si>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</si>
  <si>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</si>
  <si>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</si>
  <si>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</si>
  <si>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</si>
  <si>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</si>
  <si>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</si>
  <si>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</si>
  <si>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</si>
  <si>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</si>
  <si>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</si>
  <si>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</si>
  <si>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</si>
  <si>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</si>
  <si>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</si>
  <si>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</si>
  <si>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</si>
  <si>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</si>
  <si>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</si>
  <si>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</si>
  <si>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</si>
  <si>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</si>
  <si>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</si>
  <si>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</si>
  <si>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</si>
  <si>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</si>
  <si>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</si>
  <si>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</si>
  <si>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</si>
  <si>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</si>
  <si>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</si>
  <si>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</si>
  <si>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</si>
  <si>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</si>
  <si>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</si>
  <si>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</si>
  <si>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</si>
  <si>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</si>
  <si>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</si>
  <si>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</si>
  <si>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</si>
  <si>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</si>
  <si>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</si>
  <si>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</si>
  <si>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</si>
  <si>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</si>
  <si>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</si>
  <si>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</si>
  <si>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</si>
  <si>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</si>
  <si>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</si>
  <si>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</si>
  <si>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</si>
  <si>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</si>
  <si>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</si>
  <si>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</si>
  <si>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</si>
  <si>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</si>
  <si>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</si>
  <si>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</si>
  <si>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</si>
  <si>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</si>
  <si>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</si>
  <si>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</si>
  <si>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</si>
  <si>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</si>
  <si>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</si>
  <si>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</si>
  <si>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</si>
  <si>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</si>
  <si>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</si>
  <si>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</si>
  <si>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</si>
  <si>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</si>
  <si>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</si>
  <si>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</si>
  <si>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</si>
  <si>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</si>
  <si>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</si>
  <si>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</si>
  <si>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</si>
  <si>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</si>
  <si>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</si>
  <si>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</si>
  <si>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</si>
  <si>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</si>
  <si>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</si>
  <si>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</si>
  <si>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</si>
  <si>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</si>
  <si>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</si>
  <si>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</si>
  <si>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</si>
  <si>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</si>
  <si>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</si>
  <si>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</si>
  <si>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</si>
  <si>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</si>
  <si>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</si>
  <si>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</si>
  <si>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</si>
  <si>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</si>
  <si>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</si>
  <si>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</si>
  <si>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</si>
  <si>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</si>
  <si>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</si>
  <si>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</si>
  <si>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</si>
  <si>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</si>
  <si>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</si>
  <si>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</si>
  <si>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</si>
  <si>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</si>
  <si>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</si>
  <si>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</si>
  <si>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</si>
  <si>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</si>
  <si>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</si>
  <si>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</si>
  <si>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</si>
  <si>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</si>
  <si>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</si>
  <si>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</si>
  <si>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</si>
  <si>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</si>
  <si>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</si>
  <si>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</si>
  <si>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</si>
  <si>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</si>
  <si>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</si>
  <si>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</si>
  <si>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</si>
  <si>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</si>
  <si>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</si>
  <si>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</si>
  <si>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</si>
  <si>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</si>
  <si>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</si>
  <si>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</si>
  <si>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</si>
  <si>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</si>
  <si>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</si>
  <si>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</si>
  <si>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</si>
  <si>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</si>
  <si>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</si>
  <si>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</si>
  <si>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</si>
  <si>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</si>
  <si>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</si>
  <si>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</si>
  <si>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</si>
  <si>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</si>
  <si>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</si>
  <si>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</si>
  <si>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</si>
  <si>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</si>
  <si>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</si>
  <si>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</si>
  <si>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</si>
  <si>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</si>
  <si>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</si>
  <si>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</si>
  <si>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</si>
  <si>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</si>
  <si>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</si>
  <si>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</si>
  <si>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</si>
  <si>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</si>
  <si>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</si>
  <si>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</si>
  <si>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</si>
  <si>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</si>
  <si>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</si>
  <si>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</si>
  <si>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</si>
  <si>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</si>
  <si>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</si>
  <si>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</si>
  <si>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</si>
  <si>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</si>
  <si>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</si>
  <si>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</si>
  <si>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</si>
  <si>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</si>
  <si>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</si>
  <si>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</si>
  <si>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</si>
  <si>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</si>
  <si>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</si>
  <si>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</si>
  <si>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</si>
  <si>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</si>
  <si>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</si>
  <si>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</si>
  <si>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</si>
  <si>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</si>
  <si>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</si>
  <si>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</si>
  <si>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</si>
  <si>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</si>
  <si>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</si>
  <si>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</si>
  <si>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</si>
  <si>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</si>
  <si>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</si>
  <si>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</si>
  <si>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</si>
  <si>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</si>
  <si>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</si>
  <si>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</si>
  <si>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</si>
  <si>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</si>
  <si>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</si>
  <si>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</si>
  <si>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</si>
  <si>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</si>
  <si>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</si>
  <si>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</si>
  <si>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</si>
  <si>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</si>
  <si>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</si>
  <si>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</si>
  <si>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</si>
  <si>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</si>
  <si>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</si>
  <si>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</si>
  <si>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</si>
  <si>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</si>
  <si>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</si>
  <si>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</si>
  <si>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</si>
  <si>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</si>
  <si>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</si>
  <si>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</si>
  <si>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</si>
  <si>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</si>
  <si>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</si>
  <si>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</si>
  <si>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</si>
  <si>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</si>
  <si>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</si>
  <si>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</si>
  <si>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</si>
  <si>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</si>
  <si>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</si>
  <si>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</si>
  <si>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</si>
  <si>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</si>
  <si>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</si>
  <si>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</si>
  <si>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</si>
  <si>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</si>
  <si>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</si>
  <si>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</si>
  <si>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</si>
  <si>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</si>
  <si>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</si>
  <si>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</si>
  <si>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</si>
  <si>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</si>
  <si>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</si>
  <si>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</si>
  <si>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</si>
  <si>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</si>
  <si>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</si>
  <si>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</si>
  <si>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</si>
  <si>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</si>
  <si>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</si>
  <si>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</si>
  <si>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</si>
  <si>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</si>
  <si>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</si>
  <si>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</si>
  <si>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</si>
  <si>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</si>
  <si>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</si>
  <si>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</si>
  <si>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</si>
  <si>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</si>
  <si>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</si>
  <si>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</si>
  <si>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</si>
  <si>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</si>
  <si>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</si>
  <si>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</si>
  <si>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</si>
  <si>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</si>
  <si>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</si>
  <si>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</si>
  <si>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</si>
  <si>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</si>
  <si>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</si>
  <si>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</si>
  <si>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</si>
  <si>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</si>
  <si>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</si>
  <si>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</si>
  <si>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</si>
  <si>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</si>
  <si>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</si>
  <si>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</si>
  <si>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</si>
  <si>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</si>
  <si>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</si>
  <si>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</si>
  <si>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</si>
  <si>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</si>
  <si>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</si>
  <si>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</si>
  <si>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</si>
  <si>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</si>
  <si>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</si>
  <si>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</si>
  <si>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</si>
  <si>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</si>
  <si>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</si>
  <si>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</si>
  <si>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</si>
  <si>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</si>
  <si>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</si>
  <si>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</si>
  <si>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</si>
  <si>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</si>
  <si>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</si>
  <si>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</si>
  <si>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</si>
  <si>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</si>
  <si>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</si>
  <si>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</si>
  <si>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</si>
  <si>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</si>
  <si>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</si>
  <si>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</si>
  <si>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</si>
  <si>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</si>
  <si>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</si>
  <si>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</si>
  <si>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</si>
  <si>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</si>
  <si>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</si>
  <si>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</si>
  <si>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</si>
  <si>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</si>
  <si>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</si>
  <si>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</si>
  <si>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</si>
  <si>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</si>
  <si>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</si>
  <si>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</si>
  <si>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</si>
  <si>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</si>
  <si>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</si>
  <si>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</si>
  <si>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</si>
  <si>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</si>
  <si>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</si>
  <si>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</si>
  <si>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</si>
  <si>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</si>
  <si>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</si>
  <si>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</si>
  <si>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</si>
  <si>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</si>
  <si>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</si>
  <si>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</si>
  <si>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</si>
  <si>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</si>
  <si>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</si>
  <si>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</si>
  <si>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</si>
  <si>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</si>
  <si>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</si>
  <si>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</si>
  <si>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</si>
  <si>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</si>
  <si>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</si>
  <si>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</si>
  <si>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</si>
  <si>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</si>
  <si>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</si>
  <si>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</si>
  <si>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</si>
  <si>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</si>
  <si>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</si>
  <si>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</si>
  <si>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</si>
  <si>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</si>
  <si>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</si>
  <si>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</si>
  <si>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</si>
  <si>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</si>
  <si>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</si>
  <si>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</si>
  <si>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</si>
  <si>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</si>
  <si>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</si>
  <si>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</si>
  <si>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</si>
  <si>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</si>
  <si>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</si>
  <si>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</si>
  <si>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</si>
  <si>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</si>
  <si>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</si>
  <si>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</si>
  <si>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</si>
  <si>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</si>
  <si>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</si>
  <si>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</si>
  <si>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</si>
  <si>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</si>
  <si>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</si>
  <si>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</si>
  <si>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</si>
  <si>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</si>
  <si>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</si>
  <si>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</si>
  <si>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</si>
  <si>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</si>
  <si>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</si>
  <si>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</si>
  <si>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</si>
  <si>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</si>
  <si>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</si>
  <si>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</si>
  <si>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</si>
  <si>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</si>
  <si>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</si>
  <si>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</si>
  <si>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</si>
  <si>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</si>
  <si>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</si>
  <si>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</si>
  <si>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</si>
  <si>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</si>
  <si>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</si>
  <si>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</si>
  <si>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</si>
  <si>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</si>
  <si>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</si>
  <si>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</si>
  <si>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</si>
  <si>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</si>
  <si>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</si>
  <si>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</si>
  <si>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</si>
  <si>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</si>
  <si>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</si>
  <si>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</si>
  <si>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</si>
  <si>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</si>
  <si>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</si>
  <si>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</si>
  <si>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</si>
  <si>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</si>
  <si>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</si>
  <si>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</si>
  <si>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</si>
  <si>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</si>
  <si>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</si>
  <si>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</si>
  <si>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</si>
  <si>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</si>
  <si>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</si>
  <si>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</si>
  <si>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</si>
  <si>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</si>
  <si>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</si>
  <si>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</si>
  <si>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</si>
  <si>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</si>
  <si>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</si>
  <si>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</si>
  <si>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</si>
  <si>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</si>
  <si>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</si>
  <si>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</si>
  <si>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</si>
  <si>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</si>
  <si>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</si>
  <si>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</si>
  <si>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</si>
  <si>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</si>
  <si>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</si>
  <si>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</si>
  <si>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</si>
  <si>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</si>
  <si>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</si>
  <si>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</si>
  <si>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</si>
  <si>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</si>
  <si>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</si>
  <si>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</si>
  <si>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</si>
  <si>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</si>
  <si>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</si>
  <si>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</si>
  <si>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</si>
  <si>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</si>
  <si>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</si>
  <si>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</si>
  <si>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</si>
  <si>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</si>
  <si>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</si>
  <si>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</si>
  <si>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</si>
  <si>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</si>
  <si>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</si>
  <si>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</si>
  <si>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</si>
  <si>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</si>
  <si>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</si>
  <si>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</si>
  <si>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</si>
  <si>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</si>
  <si>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</si>
  <si>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</si>
  <si>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</si>
  <si>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</si>
  <si>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</si>
  <si>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</si>
  <si>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</si>
  <si>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</si>
  <si>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</si>
  <si>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</si>
  <si>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</si>
  <si>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</si>
  <si>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</si>
  <si>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</si>
  <si>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</si>
  <si>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</si>
  <si>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</si>
  <si>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</si>
  <si>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</si>
  <si>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</si>
  <si>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</si>
  <si>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</si>
  <si>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</si>
  <si>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</si>
  <si>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</si>
  <si>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</si>
  <si>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</si>
  <si>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</si>
  <si>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</si>
  <si>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</si>
  <si>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</si>
  <si>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</si>
  <si>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</si>
  <si>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</si>
  <si>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</si>
  <si>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</si>
  <si>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</si>
  <si>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</si>
  <si>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</si>
  <si>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</si>
  <si>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</si>
  <si>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</si>
  <si>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</si>
  <si>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</si>
  <si>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</si>
  <si>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</si>
  <si>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</si>
  <si>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</si>
  <si>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</si>
  <si>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</si>
  <si>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</si>
  <si>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</si>
  <si>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</si>
  <si>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</si>
  <si>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</si>
  <si>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</si>
  <si>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</si>
  <si>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</si>
  <si>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</si>
  <si>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</si>
  <si>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</si>
  <si>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</si>
  <si>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</si>
  <si>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</si>
  <si>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</si>
  <si>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</si>
  <si>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</si>
  <si>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</si>
  <si>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</si>
  <si>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</si>
  <si>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</si>
  <si>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</si>
  <si>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</si>
  <si>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</si>
  <si>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</si>
  <si>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</si>
  <si>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</si>
  <si>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</si>
  <si>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</si>
  <si>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</si>
  <si>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</si>
  <si>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</si>
  <si>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</si>
  <si>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</si>
  <si>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</si>
  <si>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</si>
  <si>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</si>
  <si>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</si>
  <si>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</si>
  <si>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</si>
  <si>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</si>
  <si>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</si>
  <si>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</si>
  <si>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</si>
  <si>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</si>
  <si>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</si>
  <si>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</si>
  <si>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</si>
  <si>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</si>
  <si>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</si>
  <si>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</si>
  <si>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</si>
  <si>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</si>
  <si>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</si>
  <si>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</si>
  <si>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</si>
  <si>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</si>
  <si>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</si>
  <si>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</si>
  <si>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</si>
  <si>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</si>
  <si>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</si>
  <si>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</si>
  <si>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</si>
  <si>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</si>
  <si>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</si>
  <si>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</si>
  <si>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</si>
  <si>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</si>
  <si>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</si>
  <si>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</si>
  <si>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</si>
  <si>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</si>
  <si>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</si>
  <si>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</si>
  <si>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</si>
  <si>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</si>
  <si>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</si>
  <si>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</si>
  <si>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</si>
  <si>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</si>
  <si>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</si>
  <si>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</si>
  <si>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</si>
  <si>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</si>
  <si>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</si>
  <si>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</si>
  <si>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</si>
  <si>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</si>
  <si>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</si>
  <si>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</si>
  <si>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</si>
  <si>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</si>
  <si>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</si>
  <si>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</si>
  <si>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</si>
  <si>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</si>
  <si>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</si>
  <si>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</si>
  <si>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</si>
  <si>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</si>
  <si>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</si>
  <si>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</si>
  <si>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</si>
  <si>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</si>
  <si>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</si>
  <si>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</si>
  <si>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</si>
  <si>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</si>
  <si>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</si>
  <si>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</si>
  <si>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</si>
  <si>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</si>
  <si>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</si>
  <si>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</si>
  <si>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</si>
  <si>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</si>
  <si>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</si>
  <si>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</si>
  <si>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</si>
  <si>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</si>
  <si>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</si>
  <si>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</si>
  <si>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</si>
  <si>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</si>
  <si>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</si>
  <si>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</si>
  <si>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</si>
  <si>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</si>
  <si>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</si>
  <si>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</si>
  <si>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</si>
  <si>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</si>
  <si>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</si>
  <si>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</si>
  <si>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</si>
  <si>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</si>
  <si>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</si>
  <si>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</si>
  <si>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</si>
  <si>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</si>
  <si>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</si>
  <si>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</si>
  <si>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</si>
  <si>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</si>
  <si>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</si>
  <si>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</si>
  <si>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</si>
  <si>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</si>
  <si>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</si>
  <si>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</si>
  <si>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</si>
  <si>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</si>
  <si>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</si>
  <si>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</si>
  <si>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</si>
  <si>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</si>
  <si>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</si>
  <si>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</si>
  <si>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</si>
  <si>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</si>
  <si>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</si>
  <si>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</si>
  <si>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</si>
  <si>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</si>
  <si>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</si>
  <si>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</si>
  <si>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</si>
  <si>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</si>
  <si>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</si>
  <si>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</si>
  <si>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</si>
  <si>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</si>
  <si>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</si>
  <si>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</si>
  <si>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</si>
  <si>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</si>
  <si>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</si>
  <si>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</si>
  <si>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</si>
  <si>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</si>
  <si>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</si>
  <si>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</si>
  <si>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</si>
  <si>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</si>
  <si>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</si>
  <si>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</si>
  <si>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</si>
  <si>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</si>
  <si>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</si>
  <si>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</si>
  <si>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</si>
  <si>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</si>
  <si>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</si>
  <si>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</si>
  <si>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</si>
  <si>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</si>
  <si>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</si>
  <si>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</si>
  <si>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</si>
  <si>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</si>
  <si>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</si>
  <si>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</si>
  <si>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</si>
  <si>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</si>
  <si>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</si>
  <si>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</si>
  <si>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</si>
  <si>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</si>
  <si>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</si>
  <si>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</si>
  <si>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</si>
  <si>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</si>
  <si>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</si>
  <si>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</si>
  <si>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</si>
  <si>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</si>
  <si>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</si>
  <si>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</si>
  <si>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</si>
  <si>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</si>
  <si>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</si>
  <si>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</si>
  <si>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</si>
  <si>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</si>
  <si>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</si>
  <si>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</si>
  <si>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</si>
  <si>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</si>
  <si>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</si>
  <si>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</si>
  <si>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</si>
  <si>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</si>
  <si>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</si>
  <si>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</si>
  <si>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</si>
  <si>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</si>
  <si>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</si>
  <si>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</si>
  <si>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</si>
  <si>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</si>
  <si>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</si>
  <si>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</si>
  <si>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</si>
  <si>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</si>
  <si>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</si>
  <si>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</si>
  <si>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</si>
  <si>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</si>
  <si>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</si>
  <si>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</si>
  <si>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</si>
  <si>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</si>
  <si>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</si>
  <si>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</si>
  <si>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</si>
  <si>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</si>
  <si>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</si>
  <si>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</si>
  <si>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</si>
  <si>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</si>
  <si>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</si>
  <si>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</si>
  <si>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</si>
  <si>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</si>
  <si>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</si>
  <si>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</si>
  <si>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</si>
  <si>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</si>
  <si>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</si>
  <si>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</si>
  <si>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</si>
  <si>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</si>
  <si>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</si>
  <si>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</si>
  <si>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</si>
  <si>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</si>
  <si>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</si>
  <si>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</si>
  <si>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</si>
  <si>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</si>
  <si>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</si>
  <si>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</si>
  <si>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</si>
  <si>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</si>
  <si>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</si>
  <si>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</si>
  <si>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</si>
  <si>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</si>
  <si>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</si>
  <si>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</si>
  <si>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</si>
  <si>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</si>
  <si>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</si>
  <si>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</si>
  <si>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</si>
  <si>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</si>
  <si>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</si>
  <si>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</si>
  <si>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</si>
  <si>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</si>
  <si>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</si>
  <si>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</si>
  <si>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</si>
  <si>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</si>
  <si>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</si>
  <si>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</si>
  <si>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</si>
  <si>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</si>
  <si>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</si>
  <si>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</si>
  <si>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</si>
  <si>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</si>
  <si>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</si>
  <si>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</si>
  <si>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</si>
  <si>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</si>
  <si>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</si>
  <si>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</si>
  <si>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</si>
  <si>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</si>
  <si>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</si>
  <si>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</si>
  <si>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</si>
  <si>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</si>
  <si>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</si>
  <si>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</si>
  <si>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</si>
  <si>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</si>
  <si>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</si>
  <si>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</si>
  <si>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</si>
  <si>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</si>
  <si>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</si>
  <si>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</si>
  <si>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</si>
  <si>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</si>
  <si>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</si>
  <si>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</si>
  <si>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</si>
  <si>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</si>
  <si>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</si>
  <si>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</si>
  <si>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</si>
  <si>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</si>
  <si>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</si>
  <si>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</si>
  <si>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</si>
  <si>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</si>
  <si>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</si>
  <si>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</si>
  <si>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</si>
  <si>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</si>
  <si>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</si>
  <si>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</si>
  <si>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</si>
  <si>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</si>
  <si>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</si>
  <si>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</si>
  <si>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</si>
  <si>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</si>
  <si>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</si>
  <si>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</si>
  <si>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</si>
  <si>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</si>
  <si>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</si>
  <si>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</si>
  <si>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</si>
  <si>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</si>
  <si>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</si>
  <si>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</si>
  <si>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</si>
  <si>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</si>
  <si>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</si>
  <si>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</si>
  <si>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</si>
  <si>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</si>
  <si>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</si>
  <si>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</si>
  <si>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</si>
  <si>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</si>
  <si>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</si>
  <si>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</si>
  <si>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</si>
  <si>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</si>
  <si>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</si>
  <si>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</si>
  <si>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</si>
  <si>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</si>
  <si>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</si>
  <si>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</si>
  <si>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</si>
  <si>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</si>
  <si>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</si>
  <si>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</si>
  <si>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</si>
  <si>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</si>
  <si>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</si>
  <si>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</si>
  <si>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</si>
  <si>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</si>
  <si>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</si>
  <si>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</si>
  <si>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</si>
  <si>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</si>
  <si>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</si>
  <si>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</si>
  <si>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</si>
  <si>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</si>
  <si>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</si>
  <si>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</si>
  <si>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</si>
  <si>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</si>
  <si>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</si>
  <si>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</si>
  <si>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</si>
  <si>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</si>
  <si>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</si>
  <si>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</si>
  <si>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</si>
  <si>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</si>
  <si>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</si>
  <si>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</si>
  <si>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</si>
  <si>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</si>
  <si>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</si>
  <si>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</si>
  <si>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</si>
  <si>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</si>
  <si>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</si>
  <si>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</si>
  <si>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</si>
  <si>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</si>
  <si>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</si>
  <si>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</si>
  <si>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</si>
  <si>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</si>
  <si>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</si>
  <si>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</si>
  <si>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</si>
  <si>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</si>
  <si>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</si>
  <si>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</si>
  <si>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</si>
  <si>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</si>
  <si>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</si>
  <si>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</si>
  <si>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</si>
  <si>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</si>
  <si>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</si>
  <si>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</si>
  <si>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</si>
  <si>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</si>
  <si>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</si>
  <si>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</si>
  <si>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</si>
  <si>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</si>
  <si>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</si>
  <si>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</si>
  <si>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</si>
  <si>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</si>
  <si>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</si>
  <si>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</si>
  <si>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</si>
  <si>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</si>
  <si>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</si>
  <si>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</si>
  <si>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</si>
  <si>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</si>
  <si>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</si>
  <si>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</si>
  <si>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</si>
  <si>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</si>
  <si>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</si>
  <si>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</si>
  <si>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</si>
  <si>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</si>
  <si>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</si>
  <si>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</si>
  <si>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</si>
  <si>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</si>
  <si>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</si>
  <si>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</si>
  <si>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</si>
  <si>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</si>
  <si>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</si>
  <si>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</si>
  <si>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</si>
  <si>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</si>
  <si>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</si>
  <si>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</si>
  <si>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</si>
  <si>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</si>
  <si>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</si>
  <si>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</si>
  <si>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</si>
  <si>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</si>
  <si>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</si>
  <si>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</si>
  <si>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</si>
  <si>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</si>
  <si>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</si>
  <si>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</si>
  <si>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</si>
  <si>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</si>
  <si>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</si>
  <si>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</si>
  <si>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</si>
  <si>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</si>
  <si>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</si>
  <si>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</si>
  <si>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</si>
  <si>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</si>
  <si>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</si>
  <si>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</si>
  <si>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</si>
  <si>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</si>
  <si>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</si>
  <si>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</si>
  <si>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</si>
  <si>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</si>
  <si>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</si>
  <si>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</si>
  <si>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</si>
  <si>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</si>
  <si>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</si>
  <si>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</si>
  <si>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</si>
  <si>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</si>
  <si>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</si>
  <si>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</si>
  <si>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</si>
  <si>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</si>
  <si>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</si>
  <si>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</si>
  <si>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</si>
  <si>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</si>
  <si>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</si>
  <si>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</si>
  <si>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</si>
  <si>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</si>
  <si>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</si>
  <si>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</si>
  <si>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</si>
  <si>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</si>
  <si>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</si>
  <si>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</si>
  <si>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</si>
  <si>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</si>
  <si>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</si>
  <si>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</si>
  <si>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</si>
  <si>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</si>
  <si>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</si>
  <si>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</si>
  <si>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</si>
  <si>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</si>
  <si>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</si>
  <si>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</si>
  <si>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</si>
  <si>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</si>
  <si>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</si>
  <si>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</si>
  <si>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</si>
  <si>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</si>
  <si>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</si>
  <si>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</si>
  <si>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</si>
  <si>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</si>
  <si>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</si>
  <si>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</si>
  <si>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</si>
  <si>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</si>
  <si>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</si>
  <si>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</si>
  <si>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</si>
  <si>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</si>
  <si>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</si>
  <si>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</si>
  <si>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</si>
  <si>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</si>
  <si>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</si>
  <si>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</si>
  <si>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</si>
  <si>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</si>
  <si>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</si>
  <si>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</si>
  <si>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</si>
  <si>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</si>
  <si>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</si>
  <si>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</si>
  <si>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</si>
  <si>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</si>
  <si>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</si>
  <si>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</si>
  <si>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</si>
  <si>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</si>
  <si>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</si>
  <si>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</si>
  <si>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</si>
  <si>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</si>
  <si>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</si>
  <si>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</si>
  <si>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</si>
  <si>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</si>
  <si>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</si>
  <si>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</si>
  <si>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</si>
  <si>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</si>
  <si>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</si>
  <si>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</si>
  <si>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</si>
  <si>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</si>
  <si>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</si>
  <si>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</si>
  <si>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</si>
  <si>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</si>
  <si>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</si>
  <si>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</si>
  <si>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</si>
  <si>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</si>
  <si>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</si>
  <si>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</si>
  <si>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</si>
  <si>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</si>
  <si>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</si>
  <si>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</si>
  <si>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</si>
  <si>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</si>
  <si>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</si>
  <si>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</si>
  <si>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</si>
  <si>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</si>
  <si>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</si>
  <si>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</si>
  <si>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</si>
  <si>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</si>
  <si>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</si>
  <si>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</si>
  <si>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</si>
  <si>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</si>
  <si>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</si>
  <si>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</si>
  <si>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</si>
  <si>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</si>
  <si>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</si>
  <si>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</si>
  <si>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</si>
  <si>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</si>
  <si>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</si>
  <si>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</si>
  <si>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</si>
  <si>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</si>
  <si>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</si>
  <si>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</si>
  <si>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</si>
  <si>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</si>
  <si>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</si>
  <si>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</si>
  <si>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</si>
  <si>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</si>
  <si>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</si>
  <si>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</si>
  <si>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</si>
  <si>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</si>
  <si>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</si>
  <si>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</si>
  <si>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</si>
  <si>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</si>
  <si>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</si>
  <si>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</si>
  <si>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</si>
  <si>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</si>
  <si>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</si>
  <si>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</si>
  <si>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</si>
  <si>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</si>
  <si>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</si>
  <si>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</si>
  <si>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</si>
  <si>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</si>
  <si>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</si>
  <si>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</si>
  <si>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</si>
  <si>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</si>
  <si>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</si>
  <si>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</si>
  <si>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</si>
  <si>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</si>
  <si>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</si>
  <si>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</si>
  <si>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</si>
  <si>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</si>
  <si>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</si>
  <si>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</si>
  <si>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</si>
  <si>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</si>
  <si>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</si>
  <si>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</si>
  <si>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</si>
  <si>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</si>
  <si>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</si>
  <si>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</si>
  <si>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</si>
  <si>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</si>
  <si>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</si>
  <si>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</si>
  <si>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</si>
  <si>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</si>
  <si>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</si>
  <si>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</si>
  <si>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</si>
  <si>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</si>
  <si>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</si>
  <si>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</si>
  <si>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</si>
  <si>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</si>
  <si>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</si>
  <si>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</si>
  <si>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</si>
  <si>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</si>
  <si>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</si>
  <si>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</si>
  <si>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</si>
  <si>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</si>
  <si>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</si>
  <si>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</si>
  <si>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</si>
  <si>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</si>
  <si>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</si>
  <si>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</si>
  <si>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</si>
  <si>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</si>
  <si>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</si>
  <si>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</si>
  <si>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</si>
  <si>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</si>
  <si>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</si>
  <si>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</si>
  <si>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</si>
  <si>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</si>
  <si>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</si>
  <si>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</si>
  <si>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</si>
  <si>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</si>
  <si>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</si>
  <si>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</si>
  <si>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</si>
  <si>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</si>
  <si>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</si>
  <si>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</si>
  <si>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</si>
  <si>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</si>
  <si>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</si>
  <si>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</si>
  <si>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</si>
  <si>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</si>
  <si>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</si>
  <si>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</si>
  <si>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</si>
  <si>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</si>
  <si>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</si>
  <si>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</si>
  <si>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</si>
  <si>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</si>
  <si>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</si>
  <si>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</si>
  <si>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</si>
  <si>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</si>
  <si>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</si>
  <si>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</si>
  <si>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</si>
  <si>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</si>
  <si>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</si>
  <si>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</si>
  <si>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</si>
  <si>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</si>
  <si>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</si>
  <si>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</si>
  <si>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</si>
  <si>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</si>
  <si>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</si>
  <si>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</si>
  <si>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</si>
  <si>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</si>
  <si>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</si>
  <si>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</si>
  <si>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</si>
  <si>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</si>
  <si>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</si>
  <si>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</si>
  <si>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</si>
  <si>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</si>
  <si>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</si>
  <si>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</si>
  <si>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</si>
  <si>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</si>
  <si>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</si>
  <si>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</si>
  <si>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</si>
  <si>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</si>
  <si>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</si>
  <si>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</si>
  <si>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</si>
  <si>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</si>
  <si>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</si>
  <si>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</si>
  <si>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</si>
  <si>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</si>
  <si>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</si>
  <si>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</si>
  <si>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</si>
  <si>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</si>
  <si>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</si>
  <si>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</si>
  <si>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</si>
  <si>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</si>
  <si>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</si>
  <si>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</si>
  <si>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</si>
  <si>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</si>
  <si>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</si>
  <si>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</si>
  <si>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</si>
  <si>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</si>
  <si>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</si>
  <si>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</si>
  <si>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</si>
  <si>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</si>
  <si>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</si>
  <si>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</si>
  <si>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</si>
  <si>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</si>
  <si>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</si>
  <si>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</si>
  <si>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</si>
  <si>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</si>
  <si>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</si>
  <si>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</si>
  <si>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</si>
  <si>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</si>
  <si>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</si>
  <si>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</si>
  <si>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</si>
  <si>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</si>
  <si>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</si>
  <si>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</si>
  <si>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</si>
  <si>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</si>
  <si>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</si>
  <si>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</si>
  <si>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</si>
  <si>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</si>
  <si>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</si>
  <si>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</si>
  <si>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</si>
  <si>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</si>
  <si>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</si>
  <si>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</si>
  <si>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</si>
  <si>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</si>
  <si>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</si>
  <si>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</si>
  <si>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</si>
  <si>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</si>
  <si>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</si>
  <si>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</si>
  <si>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</si>
  <si>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</si>
  <si>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</si>
  <si>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</si>
  <si>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</si>
  <si>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</si>
  <si>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</si>
  <si>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</si>
  <si>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</si>
  <si>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</si>
  <si>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</si>
  <si>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</si>
  <si>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</si>
  <si>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</si>
  <si>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</si>
  <si>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</si>
  <si>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</si>
  <si>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</si>
  <si>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</si>
  <si>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</si>
  <si>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</si>
  <si>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</si>
  <si>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</si>
  <si>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</si>
  <si>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</si>
  <si>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</si>
  <si>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</si>
  <si>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</si>
  <si>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</si>
  <si>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</si>
  <si>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</si>
  <si>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</si>
  <si>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</si>
  <si>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</si>
  <si>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</si>
  <si>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</si>
  <si>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</si>
  <si>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</si>
  <si>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</si>
  <si>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</si>
  <si>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</si>
  <si>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</si>
  <si>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</si>
  <si>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</si>
  <si>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</si>
  <si>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</si>
  <si>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</si>
  <si>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</si>
  <si>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</si>
  <si>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</si>
  <si>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</si>
  <si>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</si>
  <si>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</si>
  <si>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</si>
  <si>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</si>
  <si>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</si>
  <si>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</si>
  <si>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</si>
  <si>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</si>
  <si>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</si>
  <si>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</si>
  <si>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</si>
  <si>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</si>
  <si>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</si>
  <si>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</si>
  <si>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</si>
  <si>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</si>
  <si>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</si>
  <si>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</si>
  <si>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</si>
  <si>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</si>
  <si>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</si>
  <si>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</si>
  <si>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</si>
  <si>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</si>
  <si>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</si>
  <si>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</si>
  <si>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</si>
  <si>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</si>
  <si>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</si>
  <si>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</si>
  <si>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</si>
  <si>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</si>
  <si>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</si>
  <si>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</si>
  <si>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</si>
  <si>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</si>
  <si>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</si>
  <si>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</si>
  <si>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</si>
  <si>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</si>
  <si>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</si>
  <si>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</si>
  <si>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</si>
  <si>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</si>
  <si>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</si>
  <si>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</si>
  <si>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</si>
  <si>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</si>
  <si>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</si>
  <si>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</si>
  <si>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</si>
  <si>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</si>
  <si>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</si>
  <si>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</si>
  <si>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</si>
  <si>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</si>
  <si>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</si>
  <si>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</si>
  <si>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</si>
  <si>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</si>
  <si>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</si>
  <si>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</si>
  <si>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</si>
  <si>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</si>
  <si>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</si>
  <si>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</si>
  <si>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</si>
  <si>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</si>
  <si>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</si>
  <si>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</si>
  <si>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</si>
  <si>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</si>
  <si>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</si>
  <si>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</si>
  <si>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</si>
  <si>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</si>
  <si>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</si>
  <si>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</si>
  <si>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</si>
  <si>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</si>
  <si>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</si>
  <si>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</si>
  <si>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</si>
  <si>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</si>
  <si>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</si>
  <si>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</si>
  <si>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</si>
  <si>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</si>
  <si>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</si>
  <si>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</si>
  <si>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</si>
  <si>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</si>
  <si>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</si>
  <si>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</si>
  <si>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</si>
  <si>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</si>
  <si>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</si>
  <si>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</si>
  <si>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</si>
  <si>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</si>
  <si>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</si>
  <si>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</si>
  <si>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</si>
  <si>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</si>
  <si>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</si>
  <si>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</si>
  <si>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</si>
  <si>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</si>
  <si>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</si>
  <si>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</si>
  <si>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</si>
  <si>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</si>
  <si>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</si>
  <si>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</si>
  <si>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</si>
  <si>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</si>
  <si>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</si>
  <si>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</si>
  <si>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</si>
  <si>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</si>
  <si>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</si>
  <si>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</si>
  <si>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</si>
  <si>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</si>
  <si>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</si>
  <si>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</si>
  <si>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</si>
  <si>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</si>
  <si>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</si>
  <si>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</si>
  <si>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</si>
  <si>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</si>
  <si>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</si>
  <si>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</si>
  <si>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</si>
  <si>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</si>
  <si>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</si>
  <si>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</si>
  <si>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</si>
  <si>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</si>
  <si>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</si>
  <si>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</si>
  <si>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</si>
  <si>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</si>
  <si>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</si>
  <si>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</si>
  <si>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</si>
  <si>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</si>
  <si>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</si>
  <si>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</si>
  <si>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</si>
  <si>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</si>
  <si>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</si>
  <si>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</si>
  <si>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</si>
  <si>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</si>
  <si>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</si>
  <si>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</si>
  <si>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</si>
  <si>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</si>
  <si>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</si>
  <si>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</si>
  <si>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</si>
  <si>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</si>
  <si>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</si>
  <si>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</si>
  <si>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</si>
  <si>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</si>
  <si>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</si>
  <si>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</si>
  <si>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</si>
  <si>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</si>
  <si>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</si>
  <si>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</si>
  <si>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</si>
  <si>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</si>
  <si>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</si>
  <si>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</si>
  <si>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</si>
  <si>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</si>
  <si>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</si>
  <si>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</si>
  <si>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</si>
  <si>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</si>
  <si>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</si>
  <si>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</si>
  <si>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</si>
  <si>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</si>
  <si>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</si>
  <si>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</si>
  <si>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</si>
  <si>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</si>
  <si>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</si>
  <si>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</si>
  <si>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</si>
  <si>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</si>
  <si>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</si>
  <si>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</si>
  <si>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</si>
  <si>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</si>
  <si>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</si>
  <si>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</si>
  <si>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</si>
  <si>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</si>
  <si>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</si>
  <si>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</si>
  <si>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</si>
  <si>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</si>
  <si>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</si>
  <si>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</si>
  <si>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</si>
  <si>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</si>
  <si>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</si>
  <si>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</si>
  <si>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</si>
  <si>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</si>
  <si>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</si>
  <si>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</si>
  <si>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</si>
  <si>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</si>
  <si>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</si>
  <si>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</si>
  <si>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</si>
  <si>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</si>
  <si>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</si>
  <si>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</si>
  <si>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</si>
  <si>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</si>
  <si>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</si>
  <si>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</si>
  <si>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</si>
  <si>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</si>
  <si>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</si>
  <si>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</si>
  <si>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</si>
  <si>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</si>
  <si>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</si>
  <si>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</si>
  <si>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</si>
  <si>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</si>
  <si>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</si>
  <si>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</si>
  <si>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</si>
  <si>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</si>
  <si>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</si>
  <si>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</si>
  <si>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</si>
  <si>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</si>
  <si>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</si>
  <si>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</si>
  <si>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</si>
  <si>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</si>
  <si>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</si>
  <si>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</si>
  <si>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</si>
  <si>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</si>
  <si>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</si>
  <si>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</si>
  <si>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</si>
  <si>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</si>
  <si>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</si>
  <si>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</si>
  <si>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</si>
  <si>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</si>
  <si>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</si>
  <si>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</si>
  <si>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</si>
  <si>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</si>
  <si>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</si>
  <si>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</si>
  <si>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</si>
  <si>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</si>
  <si>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</si>
  <si>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</si>
  <si>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</si>
  <si>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</si>
  <si>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</si>
  <si>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</si>
  <si>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</si>
  <si>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</si>
  <si>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</si>
  <si>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</si>
  <si>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</si>
  <si>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</si>
  <si>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</si>
  <si>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</si>
  <si>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</si>
  <si>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</si>
  <si>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</si>
  <si>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</si>
  <si>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</si>
  <si>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</si>
  <si>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</si>
  <si>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</si>
  <si>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</si>
  <si>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</si>
  <si>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</si>
  <si>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</si>
  <si>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</si>
  <si>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</si>
  <si>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</si>
  <si>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</si>
  <si>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</si>
  <si>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</si>
  <si>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</si>
  <si>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</si>
  <si>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</si>
  <si>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</si>
  <si>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</si>
  <si>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</si>
  <si>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</si>
  <si>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</si>
  <si>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</si>
  <si>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</si>
  <si>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</si>
  <si>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</si>
  <si>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</si>
  <si>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</si>
  <si>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</si>
  <si>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</si>
  <si>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</si>
  <si>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</si>
  <si>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</si>
  <si>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</si>
  <si>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</si>
  <si>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</si>
  <si>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</si>
  <si>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</si>
  <si>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</si>
  <si>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</si>
  <si>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</si>
  <si>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</si>
  <si>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</si>
  <si>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</si>
  <si>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</si>
  <si>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</si>
  <si>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</si>
  <si>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</si>
  <si>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</si>
  <si>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</si>
  <si>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</si>
  <si>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</si>
  <si>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</si>
  <si>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</si>
  <si>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</si>
  <si>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</si>
  <si>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</si>
  <si>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</si>
  <si>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</si>
  <si>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</si>
  <si>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</si>
  <si>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</si>
  <si>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</si>
  <si>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</si>
  <si>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</si>
  <si>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</si>
  <si>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</si>
  <si>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</si>
  <si>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</si>
  <si>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</si>
  <si>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</si>
  <si>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</si>
  <si>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</si>
  <si>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</si>
  <si>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</si>
  <si>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</si>
  <si>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</si>
  <si>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</si>
  <si>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</si>
  <si>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</si>
  <si>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</si>
  <si>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</si>
  <si>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</si>
  <si>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</si>
  <si>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</si>
  <si>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</si>
  <si>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</si>
  <si>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</si>
  <si>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</si>
  <si>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</si>
  <si>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</si>
  <si>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</si>
  <si>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</si>
  <si>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</si>
  <si>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</si>
  <si>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</si>
  <si>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</si>
  <si>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</si>
  <si>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</si>
  <si>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</si>
  <si>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</si>
  <si>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</si>
  <si>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</si>
  <si>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</si>
  <si>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</si>
  <si>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</si>
  <si>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</si>
  <si>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</si>
  <si>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</si>
  <si>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</si>
  <si>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</si>
  <si>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</si>
  <si>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</si>
  <si>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</si>
  <si>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</si>
  <si>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</si>
  <si>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</si>
  <si>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</si>
  <si>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</si>
  <si>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</si>
  <si>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</si>
  <si>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</si>
  <si>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</si>
  <si>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</si>
  <si>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</si>
  <si>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</si>
  <si>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</si>
  <si>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</si>
  <si>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</si>
  <si>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</si>
  <si>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</si>
  <si>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</si>
  <si>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</si>
  <si>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</si>
  <si>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</si>
  <si>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</si>
  <si>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</si>
  <si>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</si>
  <si>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</si>
  <si>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</si>
  <si>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</si>
  <si>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</si>
  <si>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</si>
  <si>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</si>
  <si>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</si>
  <si>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</si>
  <si>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</si>
  <si>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</si>
  <si>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</si>
  <si>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</si>
  <si>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</si>
  <si>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</si>
  <si>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</si>
  <si>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</si>
  <si>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</si>
  <si>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</si>
  <si>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</si>
  <si>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</si>
  <si>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</si>
  <si>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</si>
  <si>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</si>
  <si>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</si>
  <si>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</si>
  <si>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</si>
  <si>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</si>
  <si>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</si>
  <si>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</si>
  <si>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</si>
  <si>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</si>
  <si>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</si>
  <si>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</si>
  <si>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</si>
  <si>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</si>
  <si>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</si>
  <si>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</si>
  <si>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</si>
  <si>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</si>
  <si>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</si>
  <si>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</si>
  <si>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</si>
  <si>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</si>
  <si>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</si>
  <si>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</si>
  <si>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</si>
  <si>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</si>
  <si>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</si>
  <si>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</si>
  <si>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</si>
  <si>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</si>
  <si>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</si>
  <si>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</si>
  <si>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</si>
  <si>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</si>
  <si>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</si>
  <si>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</si>
  <si>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</si>
  <si>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</si>
  <si>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</si>
  <si>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</si>
  <si>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</si>
  <si>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</si>
  <si>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</si>
  <si>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</si>
  <si>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</si>
  <si>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</si>
  <si>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</si>
  <si>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</si>
  <si>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</si>
  <si>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</si>
  <si>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</si>
  <si>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</si>
  <si>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</si>
  <si>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</si>
  <si>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</si>
  <si>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</si>
  <si>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</si>
  <si>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</si>
  <si>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</si>
  <si>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</si>
  <si>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</si>
  <si>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</si>
  <si>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</si>
  <si>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</si>
  <si>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</si>
  <si>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</si>
  <si>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</si>
  <si>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</si>
  <si>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</si>
  <si>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</si>
  <si>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</si>
  <si>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</si>
  <si>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</si>
  <si>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</si>
  <si>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</si>
  <si>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</si>
  <si>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</si>
  <si>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</si>
  <si>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</si>
  <si>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</si>
  <si>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</si>
  <si>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</si>
  <si>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</si>
  <si>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</si>
  <si>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</si>
  <si>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</si>
  <si>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</si>
  <si>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</si>
  <si>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</si>
  <si>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</si>
  <si>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</si>
  <si>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</si>
  <si>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</si>
  <si>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</si>
  <si>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</si>
  <si>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</si>
  <si>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</si>
  <si>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</si>
  <si>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</si>
  <si>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</si>
  <si>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</si>
  <si>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</si>
  <si>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</si>
  <si>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</si>
  <si>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</si>
  <si>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</si>
  <si>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</si>
  <si>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</si>
  <si>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</si>
  <si>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</si>
  <si>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</si>
  <si>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</si>
  <si>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</si>
  <si>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</si>
  <si>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</si>
  <si>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</si>
  <si>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</si>
  <si>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</si>
  <si>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</si>
  <si>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</si>
  <si>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</si>
  <si>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</si>
  <si>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</si>
  <si>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</si>
  <si>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</si>
  <si>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</si>
  <si>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</si>
  <si>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</si>
  <si>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</si>
  <si>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</si>
  <si>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</si>
  <si>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</si>
  <si>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</si>
  <si>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</si>
  <si>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</si>
  <si>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</si>
  <si>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</si>
  <si>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</si>
  <si>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</si>
  <si>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</si>
  <si>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</si>
  <si>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</si>
  <si>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</si>
  <si>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</si>
  <si>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</si>
  <si>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</si>
  <si>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</si>
  <si>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</si>
  <si>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</si>
  <si>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</si>
  <si>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</si>
  <si>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</si>
  <si>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</si>
  <si>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</si>
  <si>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</si>
  <si>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</si>
  <si>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</si>
  <si>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</si>
  <si>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</si>
  <si>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</si>
  <si>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</si>
  <si>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</si>
  <si>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</si>
  <si>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</si>
  <si>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</si>
  <si>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</si>
  <si>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</si>
  <si>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</si>
  <si>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</si>
  <si>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</si>
  <si>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</si>
  <si>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</si>
  <si>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</si>
  <si>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</si>
  <si>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</si>
  <si>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</si>
  <si>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</si>
  <si>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</si>
  <si>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</si>
  <si>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</si>
  <si>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</si>
  <si>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</si>
  <si>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</si>
  <si>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</si>
  <si>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</si>
  <si>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</si>
  <si>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</si>
  <si>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</si>
  <si>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</si>
  <si>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</si>
  <si>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</si>
  <si>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</si>
  <si>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</si>
  <si>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</si>
  <si>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</si>
  <si>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</si>
  <si>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</si>
  <si>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</si>
  <si>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</si>
  <si>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</si>
  <si>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</si>
  <si>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</si>
  <si>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</si>
  <si>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</si>
  <si>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</si>
  <si>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</si>
  <si>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</si>
  <si>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</si>
  <si>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</si>
  <si>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</si>
  <si>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</si>
  <si>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</si>
  <si>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</si>
  <si>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</si>
  <si>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</si>
  <si>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</si>
  <si>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</si>
  <si>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</si>
  <si>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</si>
  <si>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</si>
  <si>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</si>
  <si>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</si>
  <si>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</si>
  <si>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</si>
  <si>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</si>
  <si>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</si>
  <si>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</si>
  <si>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</si>
  <si>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</si>
  <si>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</si>
  <si>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</si>
  <si>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</si>
  <si>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</si>
  <si>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</si>
  <si>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</si>
  <si>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</si>
  <si>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</si>
  <si>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</si>
  <si>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</si>
  <si>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</si>
  <si>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</si>
  <si>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</si>
  <si>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</si>
  <si>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</si>
  <si>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</si>
  <si>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</si>
  <si>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</si>
  <si>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</si>
  <si>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</si>
  <si>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</si>
  <si>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</si>
  <si>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</si>
  <si>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</si>
  <si>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</si>
  <si>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</si>
  <si>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</si>
  <si>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</si>
  <si>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</si>
  <si>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</si>
  <si>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</si>
  <si>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</si>
  <si>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</si>
  <si>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</si>
  <si>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</si>
  <si>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</si>
  <si>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</si>
  <si>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</si>
  <si>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</si>
  <si>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</si>
  <si>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</si>
  <si>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</si>
  <si>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</si>
  <si>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</si>
  <si>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</si>
  <si>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</si>
  <si>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</si>
  <si>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</si>
  <si>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</si>
  <si>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</si>
  <si>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</si>
  <si>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</si>
  <si>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</si>
  <si>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</si>
  <si>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</si>
  <si>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</si>
  <si>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</si>
  <si>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</si>
  <si>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</si>
  <si>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</si>
  <si>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</si>
  <si>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</si>
  <si>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</si>
  <si>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</si>
  <si>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</si>
  <si>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</si>
  <si>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</si>
  <si>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</si>
  <si>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</si>
  <si>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</si>
  <si>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</si>
  <si>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</si>
  <si>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</si>
  <si>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</si>
  <si>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</si>
  <si>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</si>
  <si>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</si>
  <si>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</si>
  <si>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</si>
  <si>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</si>
  <si>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</si>
  <si>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</si>
  <si>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</si>
  <si>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</si>
  <si>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</si>
  <si>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</si>
  <si>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</si>
  <si>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</si>
  <si>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</si>
  <si>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</si>
  <si>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</si>
  <si>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</si>
  <si>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</si>
  <si>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</si>
  <si>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</si>
  <si>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</si>
  <si>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</si>
  <si>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</si>
  <si>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</si>
  <si>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</si>
  <si>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</si>
  <si>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</si>
  <si>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</si>
  <si>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</si>
  <si>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</si>
  <si>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</si>
  <si>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</si>
  <si>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</si>
  <si>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</si>
  <si>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</si>
  <si>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</si>
  <si>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</si>
  <si>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</si>
  <si>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</si>
  <si>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</si>
  <si>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</si>
  <si>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</si>
  <si>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</si>
  <si>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</si>
  <si>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</si>
  <si>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</si>
  <si>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</si>
  <si>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</si>
  <si>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</si>
  <si>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</si>
  <si>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</si>
  <si>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</si>
  <si>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</si>
  <si>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</si>
  <si>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</si>
  <si>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</si>
  <si>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</si>
  <si>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</si>
  <si>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</si>
  <si>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</si>
  <si>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</si>
  <si>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</si>
  <si>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</si>
  <si>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</si>
  <si>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</si>
  <si>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</si>
  <si>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</si>
  <si>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</si>
  <si>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</si>
  <si>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</si>
  <si>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</si>
  <si>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</si>
  <si>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</si>
  <si>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</si>
  <si>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</si>
  <si>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</si>
  <si>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</si>
  <si>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</si>
  <si>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</si>
  <si>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</si>
  <si>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</si>
  <si>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</si>
  <si>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</si>
  <si>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</si>
  <si>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</si>
  <si>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</si>
  <si>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</si>
  <si>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</si>
  <si>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</si>
  <si>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</si>
  <si>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</si>
  <si>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</si>
  <si>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</si>
  <si>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</si>
  <si>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</si>
  <si>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</si>
  <si>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</si>
  <si>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</si>
  <si>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</si>
  <si>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</si>
  <si>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</si>
  <si>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</si>
  <si>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</si>
  <si>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</si>
  <si>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</si>
  <si>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</si>
  <si>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</si>
  <si>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</si>
  <si>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</si>
  <si>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</si>
  <si>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</si>
  <si>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</si>
  <si>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</si>
  <si>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</si>
  <si>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</si>
  <si>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</si>
  <si>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</si>
  <si>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</si>
  <si>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</si>
  <si>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</si>
  <si>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</si>
  <si>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</si>
  <si>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</si>
  <si>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</si>
  <si>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</si>
  <si>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</si>
  <si>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</si>
  <si>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</si>
  <si>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</si>
  <si>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</si>
  <si>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</si>
  <si>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</si>
  <si>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</si>
  <si>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</si>
  <si>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</si>
  <si>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</si>
  <si>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</si>
  <si>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</si>
  <si>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</si>
  <si>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</si>
  <si>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</si>
  <si>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</si>
  <si>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</si>
  <si>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</si>
  <si>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</si>
  <si>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</si>
  <si>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</si>
  <si>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</si>
  <si>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</si>
  <si>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</si>
  <si>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</si>
  <si>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</si>
  <si>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</si>
  <si>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</si>
  <si>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</si>
  <si>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</si>
  <si>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</si>
  <si>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</si>
  <si>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</si>
  <si>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</si>
  <si>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</si>
  <si>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</si>
  <si>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</si>
  <si>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</si>
  <si>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</si>
  <si>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</si>
  <si>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</si>
  <si>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</si>
  <si>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</si>
  <si>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</si>
  <si>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</si>
  <si>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</si>
  <si>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</si>
  <si>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</si>
  <si>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</si>
  <si>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</si>
  <si>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</si>
  <si>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</si>
  <si>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</si>
  <si>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</si>
  <si>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</si>
  <si>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</si>
  <si>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</si>
  <si>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</si>
  <si>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</si>
  <si>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</si>
  <si>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</si>
  <si>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</si>
  <si>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</si>
  <si>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</si>
  <si>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</si>
  <si>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</si>
  <si>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</si>
  <si>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</si>
  <si>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</si>
  <si>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</si>
  <si>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</si>
  <si>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</si>
  <si>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</si>
  <si>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</si>
  <si>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</si>
  <si>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</si>
  <si>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</si>
  <si>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</si>
  <si>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</si>
  <si>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</si>
  <si>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</si>
  <si>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</si>
  <si>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</si>
  <si>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</si>
  <si>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</si>
  <si>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</si>
  <si>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</si>
  <si>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</si>
  <si>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</si>
  <si>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</si>
  <si>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</si>
  <si>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</si>
  <si>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</si>
  <si>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</si>
  <si>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</si>
  <si>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</si>
  <si>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</si>
  <si>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</si>
  <si>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</si>
  <si>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</si>
  <si>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</si>
  <si>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</si>
  <si>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</si>
  <si>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</si>
  <si>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</si>
  <si>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</si>
  <si>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</si>
  <si>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</si>
  <si>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</si>
  <si>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</si>
  <si>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</si>
  <si>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</si>
  <si>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</si>
  <si>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</si>
  <si>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</si>
  <si>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</si>
  <si>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</si>
  <si>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</si>
  <si>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</si>
  <si>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</si>
  <si>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</si>
  <si>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</si>
  <si>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</si>
  <si>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</si>
  <si>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</si>
  <si>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</si>
  <si>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</si>
  <si>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</si>
  <si>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</si>
  <si>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</si>
  <si>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</si>
  <si>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</si>
  <si>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</si>
  <si>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</si>
  <si>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</si>
  <si>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</si>
  <si>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</si>
  <si>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</si>
  <si>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</si>
  <si>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</si>
  <si>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</si>
  <si>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</si>
  <si>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</si>
  <si>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</si>
  <si>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</si>
  <si>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</si>
  <si>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</si>
  <si>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</si>
  <si>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</si>
  <si>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</si>
  <si>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</si>
  <si>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</si>
  <si>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</si>
  <si>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</si>
  <si>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</si>
  <si>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</si>
  <si>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</si>
  <si>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</si>
  <si>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</si>
  <si>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</si>
  <si>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</si>
  <si>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</si>
  <si>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</si>
  <si>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</si>
  <si>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</si>
  <si>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</si>
  <si>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</si>
  <si>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</si>
  <si>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</si>
  <si>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</si>
  <si>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</si>
  <si>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</si>
  <si>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</si>
  <si>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</si>
  <si>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</si>
  <si>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</si>
  <si>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</si>
  <si>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</si>
  <si>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</si>
  <si>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</si>
  <si>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</si>
  <si>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</si>
  <si>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</si>
  <si>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</si>
  <si>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</si>
  <si>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</si>
  <si>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</si>
  <si>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</si>
  <si>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</si>
  <si>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</si>
  <si>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</si>
  <si>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</si>
  <si>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</si>
  <si>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</si>
  <si>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</si>
  <si>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</si>
  <si>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</si>
  <si>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</si>
  <si>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</si>
  <si>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</si>
  <si>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</si>
  <si>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</si>
  <si>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</si>
  <si>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</si>
  <si>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</si>
  <si>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</si>
  <si>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</si>
  <si>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</si>
  <si>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</si>
  <si>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</si>
  <si>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</si>
  <si>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</si>
  <si>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</si>
  <si>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</si>
  <si>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</si>
  <si>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</si>
  <si>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</si>
  <si>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</si>
  <si>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</si>
  <si>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</si>
  <si>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</si>
  <si>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</si>
  <si>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</si>
  <si>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</si>
  <si>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</si>
  <si>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</si>
  <si>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</si>
  <si>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</si>
  <si>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</si>
  <si>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</si>
  <si>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</si>
  <si>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</si>
  <si>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</si>
  <si>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</si>
  <si>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</si>
  <si>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</si>
  <si>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</si>
  <si>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</si>
  <si>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</si>
  <si>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</si>
  <si>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</si>
  <si>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</si>
  <si>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</si>
  <si>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</si>
  <si>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</si>
  <si>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</si>
  <si>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</si>
  <si>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</si>
  <si>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</si>
  <si>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</si>
  <si>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</si>
  <si>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</si>
  <si>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</si>
  <si>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</si>
  <si>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</si>
  <si>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</si>
  <si>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</si>
  <si>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</si>
  <si>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</si>
  <si>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</si>
  <si>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</si>
  <si>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</si>
  <si>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</si>
  <si>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</si>
  <si>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</si>
  <si>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</si>
  <si>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</si>
  <si>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</si>
  <si>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</si>
  <si>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</si>
  <si>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</si>
  <si>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</si>
  <si>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</si>
  <si>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</si>
  <si>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</si>
  <si>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</si>
  <si>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</si>
  <si>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</si>
  <si>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</si>
  <si>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</si>
  <si>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</si>
  <si>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</si>
  <si>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</si>
  <si>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</si>
  <si>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</si>
  <si>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</si>
  <si>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</si>
  <si>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</si>
  <si>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</si>
  <si>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</si>
  <si>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</si>
  <si>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</si>
  <si>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</si>
  <si>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</si>
  <si>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</si>
  <si>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</si>
  <si>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</si>
  <si>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</si>
  <si>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</si>
  <si>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</si>
  <si>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</si>
  <si>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</si>
  <si>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</si>
  <si>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</si>
  <si>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</si>
  <si>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</si>
  <si>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</si>
  <si>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</si>
  <si>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</si>
  <si>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</si>
  <si>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</si>
  <si>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</si>
  <si>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</si>
  <si>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</si>
  <si>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</si>
  <si>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</si>
  <si>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</si>
  <si>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</si>
  <si>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</si>
  <si>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</si>
  <si>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</si>
  <si>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</si>
  <si>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</si>
  <si>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</si>
  <si>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</si>
  <si>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</si>
  <si>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</si>
  <si>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</si>
  <si>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</si>
  <si>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</si>
  <si>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</si>
  <si>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</si>
  <si>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</si>
  <si>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</si>
  <si>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</si>
  <si>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</si>
  <si>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</si>
  <si>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</si>
  <si>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</si>
  <si>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</si>
  <si>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</si>
  <si>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</si>
  <si>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</si>
  <si>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</si>
  <si>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</si>
  <si>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</si>
  <si>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</si>
  <si>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</si>
  <si>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</si>
  <si>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</si>
  <si>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</si>
  <si>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</si>
  <si>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</si>
  <si>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</si>
  <si>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</si>
  <si>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</si>
  <si>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</si>
  <si>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</si>
  <si>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</si>
  <si>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</si>
  <si>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</si>
  <si>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</si>
  <si>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</si>
  <si>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</si>
  <si>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</si>
  <si>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</si>
  <si>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</si>
  <si>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</si>
  <si>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</si>
  <si>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</si>
  <si>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</si>
  <si>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</si>
  <si>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</si>
  <si>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</si>
  <si>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</si>
  <si>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</si>
  <si>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</si>
  <si>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</si>
  <si>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</si>
  <si>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</si>
  <si>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</si>
  <si>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</si>
  <si>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</si>
  <si>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</si>
  <si>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</si>
  <si>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</si>
  <si>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</si>
  <si>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</si>
  <si>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</si>
  <si>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</si>
  <si>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</si>
  <si>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</si>
  <si>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</si>
  <si>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</si>
  <si>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</si>
  <si>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</si>
  <si>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</si>
  <si>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</si>
  <si>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</si>
  <si>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</si>
  <si>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</si>
  <si>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</si>
  <si>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</si>
  <si>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</si>
  <si>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</si>
  <si>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</si>
  <si>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</si>
  <si>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</si>
  <si>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</si>
  <si>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</si>
  <si>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</si>
  <si>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</si>
  <si>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</si>
  <si>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</si>
  <si>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</si>
  <si>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</si>
  <si>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</si>
  <si>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</si>
  <si>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</si>
  <si>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</si>
  <si>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</si>
  <si>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</si>
  <si>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</si>
  <si>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</si>
  <si>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</si>
  <si>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</si>
  <si>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</si>
  <si>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</si>
  <si>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</si>
  <si>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</si>
  <si>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</si>
  <si>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</si>
  <si>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</si>
  <si>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</si>
  <si>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</si>
  <si>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</si>
  <si>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</si>
  <si>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</si>
  <si>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</si>
  <si>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</si>
  <si>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</si>
  <si>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</si>
  <si>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</si>
  <si>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</si>
  <si>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</si>
  <si>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</si>
  <si>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</si>
  <si>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</si>
  <si>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</si>
  <si>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</si>
  <si>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</si>
  <si>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</si>
  <si>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</si>
  <si>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</si>
  <si>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</si>
  <si>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</si>
  <si>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</si>
  <si>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</si>
  <si>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</si>
  <si>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</si>
  <si>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</si>
  <si>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</si>
  <si>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</si>
  <si>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</si>
  <si>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</si>
  <si>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</si>
  <si>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</si>
  <si>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</si>
  <si>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</si>
  <si>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</si>
  <si>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</si>
  <si>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</si>
  <si>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</si>
  <si>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</si>
  <si>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</si>
  <si>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</si>
  <si>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</si>
  <si>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</si>
  <si>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</si>
  <si>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</si>
  <si>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</si>
  <si>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</si>
  <si>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</si>
  <si>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</si>
  <si>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</si>
  <si>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</si>
  <si>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</si>
  <si>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</si>
  <si>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</si>
  <si>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</si>
  <si>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</si>
  <si>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</si>
  <si>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</si>
  <si>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</si>
  <si>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</si>
  <si>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</si>
  <si>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</si>
  <si>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</si>
  <si>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</si>
  <si>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</si>
  <si>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</si>
  <si>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</si>
  <si>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</si>
  <si>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</si>
  <si>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</si>
  <si>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</si>
  <si>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</si>
  <si>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</si>
  <si>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</si>
  <si>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</si>
  <si>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</si>
  <si>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</si>
  <si>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</si>
  <si>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</si>
  <si>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</si>
  <si>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</si>
  <si>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</si>
  <si>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</si>
  <si>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</si>
  <si>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</si>
  <si>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</si>
  <si>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</si>
  <si>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</si>
  <si>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</si>
  <si>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</si>
  <si>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</si>
  <si>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</si>
  <si>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</si>
  <si>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</si>
  <si>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</si>
  <si>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</si>
  <si>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</si>
  <si>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</si>
  <si>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</si>
  <si>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</si>
  <si>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</si>
  <si>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</si>
  <si>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</si>
  <si>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</si>
  <si>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</si>
  <si>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</si>
  <si>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</si>
  <si>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</si>
  <si>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</si>
  <si>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</si>
  <si>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</si>
  <si>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</si>
  <si>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</si>
  <si>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</si>
  <si>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</si>
  <si>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</si>
  <si>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</si>
  <si>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</si>
  <si>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</si>
  <si>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</si>
  <si>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</si>
  <si>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</si>
  <si>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</si>
  <si>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</si>
  <si>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</si>
  <si>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</si>
  <si>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</si>
  <si>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</si>
  <si>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</si>
  <si>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</si>
  <si>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</si>
  <si>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</si>
  <si>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</si>
  <si>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</si>
  <si>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</si>
  <si>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</si>
  <si>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</si>
  <si>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</si>
  <si>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</si>
  <si>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</si>
  <si>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</si>
  <si>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</si>
  <si>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</si>
  <si>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</si>
  <si>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</si>
  <si>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</si>
  <si>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</si>
  <si>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</si>
  <si>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</si>
  <si>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</si>
  <si>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</si>
  <si>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</si>
  <si>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</si>
  <si>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</si>
  <si>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</si>
  <si>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</si>
  <si>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</si>
  <si>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</si>
  <si>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</si>
  <si>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</si>
  <si>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</si>
  <si>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</si>
  <si>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</si>
  <si>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</si>
  <si>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</si>
  <si>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</si>
  <si>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</si>
  <si>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</si>
  <si>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</si>
  <si>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</si>
  <si>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</si>
  <si>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</si>
  <si>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</si>
  <si>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</si>
  <si>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</si>
  <si>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</si>
  <si>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</si>
  <si>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</si>
  <si>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</si>
  <si>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</si>
  <si>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</si>
  <si>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</si>
  <si>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</si>
  <si>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</si>
  <si>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</si>
  <si>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</si>
  <si>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</si>
  <si>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</si>
  <si>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</si>
  <si>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</si>
  <si>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</si>
  <si>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</si>
  <si>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</si>
  <si>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</si>
  <si>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</si>
  <si>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</si>
  <si>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</si>
  <si>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</si>
  <si>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</si>
  <si>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</si>
  <si>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</si>
  <si>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</si>
  <si>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</si>
  <si>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</si>
  <si>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</si>
  <si>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</si>
  <si>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</si>
  <si>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</si>
  <si>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</si>
  <si>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</si>
  <si>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</si>
  <si>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</si>
  <si>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</si>
  <si>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</si>
  <si>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</si>
  <si>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</si>
  <si>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</si>
  <si>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</si>
  <si>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</si>
  <si>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</si>
  <si>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</si>
  <si>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</si>
  <si>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</si>
  <si>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</si>
  <si>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</si>
  <si>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</si>
  <si>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</si>
  <si>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</si>
  <si>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</si>
  <si>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</si>
  <si>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</si>
  <si>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</si>
  <si>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</si>
  <si>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</si>
  <si>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</si>
  <si>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</si>
  <si>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</si>
  <si>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</si>
  <si>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</si>
  <si>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</si>
  <si>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</si>
  <si>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</si>
  <si>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</si>
  <si>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</si>
  <si>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</si>
  <si>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</si>
  <si>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</si>
  <si>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</si>
  <si>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</si>
  <si>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</si>
  <si>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</si>
  <si>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</si>
  <si>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</si>
  <si>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</si>
  <si>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</si>
  <si>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</si>
  <si>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</si>
  <si>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</si>
  <si>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</si>
  <si>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</si>
  <si>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</si>
  <si>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</si>
  <si>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</si>
  <si>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</si>
  <si>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</si>
  <si>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</si>
  <si>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</si>
  <si>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</si>
  <si>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</si>
  <si>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</si>
  <si>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</si>
  <si>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</si>
  <si>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</si>
  <si>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</si>
  <si>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</si>
  <si>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</si>
  <si>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</si>
  <si>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</si>
  <si>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</si>
  <si>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</si>
  <si>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</si>
  <si>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</si>
  <si>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</si>
  <si>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</si>
  <si>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</si>
  <si>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</si>
  <si>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</si>
  <si>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</si>
  <si>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</si>
  <si>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</si>
  <si>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</si>
  <si>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</si>
  <si>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</si>
  <si>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</si>
  <si>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</si>
  <si>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</si>
  <si>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</si>
  <si>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</si>
  <si>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</si>
  <si>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</si>
  <si>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</si>
  <si>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</si>
  <si>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</si>
  <si>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</si>
  <si>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</si>
  <si>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</si>
  <si>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</si>
  <si>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</si>
  <si>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</si>
  <si>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</si>
  <si>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</si>
  <si>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</si>
  <si>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</si>
  <si>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</si>
  <si>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</si>
  <si>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</si>
  <si>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</si>
  <si>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</si>
  <si>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</si>
  <si>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</si>
  <si>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</si>
  <si>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</si>
  <si>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</si>
  <si>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</si>
  <si>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</si>
  <si>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</si>
  <si>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</si>
  <si>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</si>
  <si>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</si>
  <si>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</si>
  <si>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</si>
  <si>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</si>
  <si>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</si>
  <si>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</si>
  <si>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</si>
  <si>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</si>
  <si>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</si>
  <si>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</si>
  <si>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</si>
  <si>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</si>
  <si>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</si>
  <si>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</si>
  <si>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</si>
  <si>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</si>
  <si>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</si>
  <si>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</si>
  <si>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</si>
  <si>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</si>
  <si>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</si>
  <si>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</si>
  <si>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</si>
  <si>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</si>
  <si>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</si>
  <si>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</si>
  <si>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</si>
  <si>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</si>
  <si>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</si>
  <si>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</si>
  <si>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</si>
  <si>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</si>
  <si>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</si>
  <si>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</si>
  <si>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</si>
  <si>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</si>
  <si>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</si>
  <si>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</si>
  <si>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</si>
  <si>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</si>
  <si>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</si>
  <si>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</si>
  <si>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</si>
  <si>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</si>
  <si>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</si>
  <si>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</si>
  <si>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</si>
  <si>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</si>
  <si>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</si>
  <si>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</si>
  <si>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</si>
  <si>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</si>
  <si>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</si>
  <si>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</si>
  <si>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</si>
  <si>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</si>
  <si>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</si>
  <si>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</si>
  <si>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</si>
  <si>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</si>
  <si>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</si>
  <si>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</si>
  <si>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</si>
  <si>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</si>
  <si>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</si>
  <si>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</si>
  <si>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</si>
  <si>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</si>
  <si>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</si>
  <si>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</si>
  <si>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</si>
  <si>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</si>
  <si>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</si>
  <si>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</si>
  <si>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</si>
  <si>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</si>
  <si>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</si>
  <si>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</si>
  <si>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</si>
  <si>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</si>
  <si>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</si>
  <si>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</si>
  <si>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</si>
  <si>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</si>
  <si>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</si>
  <si>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</si>
  <si>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</si>
  <si>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</si>
  <si>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</si>
  <si>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</si>
  <si>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</si>
  <si>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</si>
  <si>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</si>
  <si>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</si>
  <si>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</si>
  <si>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</si>
  <si>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</si>
  <si>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</si>
  <si>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</si>
  <si>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</si>
  <si>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</si>
  <si>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</si>
  <si>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</si>
  <si>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</si>
  <si>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</si>
  <si>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</si>
  <si>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</si>
  <si>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</si>
  <si>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</si>
  <si>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</si>
  <si>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</si>
  <si>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</si>
  <si>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</si>
  <si>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</si>
  <si>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</si>
  <si>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</si>
  <si>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</si>
  <si>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</si>
  <si>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</si>
  <si>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</si>
  <si>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</si>
  <si>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</si>
  <si>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</si>
  <si>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</si>
  <si>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</si>
  <si>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</si>
  <si>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</si>
  <si>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</si>
  <si>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</si>
  <si>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</si>
  <si>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</si>
  <si>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</si>
  <si>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</si>
  <si>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</si>
  <si>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</si>
  <si>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</si>
  <si>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</si>
  <si>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</si>
  <si>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</si>
  <si>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</si>
  <si>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</si>
  <si>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</si>
  <si>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</si>
  <si>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</si>
  <si>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</si>
  <si>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</si>
  <si>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</si>
  <si>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</si>
  <si>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</si>
  <si>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</si>
  <si>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</si>
  <si>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</si>
  <si>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</si>
  <si>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</si>
  <si>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</si>
  <si>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</si>
  <si>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</si>
  <si>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</si>
  <si>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</si>
  <si>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</si>
  <si>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</si>
  <si>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</si>
  <si>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</si>
  <si>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</si>
  <si>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</si>
  <si>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</si>
  <si>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</si>
  <si>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</si>
  <si>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</si>
  <si>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</si>
  <si>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</si>
  <si>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</si>
  <si>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</si>
  <si>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</si>
  <si>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</si>
  <si>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</si>
  <si>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</si>
  <si>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</si>
  <si>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</si>
  <si>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</si>
  <si>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</si>
  <si>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</si>
  <si>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</si>
  <si>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</si>
  <si>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</si>
  <si>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</si>
  <si>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</si>
  <si>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</si>
  <si>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</si>
  <si>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</si>
  <si>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</si>
  <si>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</si>
  <si>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</si>
  <si>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</si>
  <si>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</si>
  <si>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</si>
  <si>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</si>
  <si>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</si>
  <si>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</si>
  <si>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</si>
  <si>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</si>
  <si>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</si>
  <si>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</si>
  <si>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</si>
  <si>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</si>
  <si>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</si>
  <si>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</si>
  <si>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</si>
  <si>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</si>
  <si>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</si>
  <si>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</si>
  <si>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</si>
  <si>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</si>
  <si>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</si>
  <si>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</si>
  <si>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</si>
  <si>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</si>
  <si>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</si>
  <si>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</si>
  <si>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</si>
  <si>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</si>
  <si>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</si>
  <si>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</si>
  <si>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</si>
  <si>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</si>
  <si>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</si>
  <si>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</si>
  <si>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</si>
  <si>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</si>
  <si>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</si>
  <si>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</si>
  <si>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</si>
  <si>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</si>
  <si>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</si>
  <si>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</si>
  <si>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</si>
  <si>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</si>
  <si>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</si>
  <si>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</si>
  <si>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</si>
  <si>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</si>
  <si>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</si>
  <si>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</si>
  <si>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</si>
  <si>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</si>
  <si>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</si>
  <si>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</si>
  <si>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</si>
  <si>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</si>
  <si>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</si>
  <si>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</si>
  <si>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</si>
  <si>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</si>
  <si>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</si>
  <si>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</si>
  <si>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</si>
  <si>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</si>
  <si>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</si>
  <si>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</si>
  <si>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</si>
  <si>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</si>
  <si>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</si>
  <si>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</si>
  <si>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</si>
  <si>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</si>
  <si>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</si>
  <si>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</si>
  <si>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</si>
  <si>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</si>
  <si>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</si>
  <si>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</si>
  <si>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</si>
  <si>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</si>
  <si>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</si>
  <si>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</si>
  <si>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</si>
  <si>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</si>
  <si>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</si>
  <si>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</si>
  <si>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</si>
  <si>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</si>
  <si>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</si>
  <si>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</si>
  <si>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</si>
  <si>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</si>
  <si>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</si>
  <si>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</si>
  <si>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</si>
  <si>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</si>
  <si>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</si>
  <si>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</si>
  <si>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</si>
  <si>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</si>
  <si>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</si>
  <si>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</si>
  <si>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</si>
  <si>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</si>
  <si>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</si>
  <si>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</si>
  <si>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</si>
  <si>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</si>
  <si>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</si>
  <si>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</si>
  <si>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</si>
  <si>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</si>
  <si>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</si>
  <si>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</si>
  <si>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</si>
  <si>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</si>
  <si>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</si>
  <si>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</si>
  <si>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</si>
  <si>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</si>
  <si>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</si>
  <si>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</si>
  <si>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</si>
  <si>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</si>
  <si>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</si>
  <si>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</si>
  <si>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</si>
  <si>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</si>
  <si>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</si>
  <si>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</si>
  <si>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</si>
  <si>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</si>
  <si>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</si>
  <si>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</si>
  <si>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</si>
  <si>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</si>
  <si>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</si>
  <si>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</si>
  <si>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</si>
  <si>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</si>
  <si>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</si>
  <si>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</si>
  <si>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</si>
  <si>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</si>
  <si>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</si>
  <si>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</si>
  <si>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</si>
  <si>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</si>
  <si>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</si>
  <si>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</si>
  <si>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</si>
  <si>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</si>
  <si>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</si>
  <si>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</si>
  <si>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</si>
  <si>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</si>
  <si>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</si>
  <si>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</si>
  <si>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</si>
  <si>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</si>
  <si>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</si>
  <si>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</si>
  <si>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</si>
  <si>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</si>
  <si>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</si>
  <si>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</si>
  <si>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</si>
  <si>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</si>
  <si>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</si>
  <si>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</si>
  <si>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</si>
  <si>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</si>
  <si>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</si>
  <si>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</si>
  <si>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</si>
  <si>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</si>
  <si>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</si>
  <si>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</si>
  <si>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</si>
  <si>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</si>
  <si>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</si>
  <si>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</si>
  <si>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</si>
  <si>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</si>
  <si>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</si>
  <si>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</si>
  <si>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</si>
  <si>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</si>
  <si>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</si>
  <si>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</si>
  <si>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</si>
  <si>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</si>
  <si>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</si>
  <si>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</si>
  <si>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</si>
  <si>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</si>
  <si>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</si>
  <si>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</si>
  <si>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</si>
  <si>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</si>
  <si>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</si>
  <si>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</si>
  <si>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</si>
  <si>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</si>
  <si>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</si>
  <si>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</si>
  <si>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</si>
  <si>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</si>
  <si>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</si>
  <si>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</si>
  <si>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</si>
  <si>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</si>
  <si>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</si>
  <si>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</si>
  <si>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</si>
  <si>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</si>
  <si>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</si>
  <si>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</si>
  <si>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</si>
  <si>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</si>
  <si>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</si>
  <si>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</si>
  <si>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</si>
  <si>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</si>
  <si>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</si>
  <si>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</si>
  <si>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</si>
  <si>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</si>
  <si>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</si>
  <si>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</si>
  <si>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</si>
  <si>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</si>
  <si>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</si>
  <si>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</si>
  <si>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</si>
  <si>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</si>
  <si>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</si>
  <si>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</si>
  <si>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</si>
  <si>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</si>
  <si>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</si>
  <si>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</si>
  <si>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</si>
  <si>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</si>
  <si>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</si>
  <si>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</si>
  <si>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</si>
  <si>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</si>
  <si>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</si>
  <si>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</si>
  <si>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</si>
  <si>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</si>
  <si>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</si>
  <si>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</si>
  <si>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</si>
  <si>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</si>
  <si>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</si>
  <si>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</si>
  <si>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</si>
  <si>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</si>
  <si>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</si>
  <si>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</si>
  <si>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</si>
  <si>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</si>
  <si>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</si>
  <si>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</si>
  <si>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</si>
  <si>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</si>
  <si>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</si>
  <si>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</si>
  <si>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</si>
  <si>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</si>
  <si>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</si>
  <si>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</si>
  <si>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</si>
  <si>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</si>
  <si>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</si>
  <si>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</si>
  <si>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</si>
  <si>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</si>
  <si>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</si>
  <si>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</si>
  <si>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</si>
  <si>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</si>
  <si>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</si>
  <si>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</si>
  <si>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</si>
  <si>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</si>
  <si>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</si>
  <si>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</si>
  <si>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</si>
  <si>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</si>
  <si>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</si>
  <si>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</si>
  <si>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</si>
  <si>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</si>
  <si>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</si>
  <si>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</si>
  <si>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</si>
  <si>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</si>
  <si>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</si>
  <si>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</si>
  <si>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</si>
  <si>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</si>
  <si>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</si>
  <si>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</si>
  <si>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</si>
  <si>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</si>
  <si>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</si>
  <si>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</si>
  <si>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</si>
  <si>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</si>
  <si>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</si>
  <si>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</si>
  <si>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</si>
  <si>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</si>
  <si>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</si>
  <si>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</si>
  <si>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</si>
  <si>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</si>
  <si>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</si>
  <si>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</si>
  <si>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</si>
  <si>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</si>
  <si>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</si>
  <si>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</si>
  <si>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</si>
  <si>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</si>
  <si>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</si>
  <si>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</si>
  <si>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</si>
  <si>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</si>
  <si>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</si>
  <si>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</si>
  <si>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</si>
  <si>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</si>
  <si>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</si>
  <si>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</si>
  <si>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</si>
  <si>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</si>
  <si>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</si>
  <si>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</si>
  <si>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</si>
  <si>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</si>
  <si>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</si>
  <si>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</si>
  <si>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</si>
  <si>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</si>
  <si>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</si>
  <si>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</si>
  <si>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</si>
  <si>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</si>
  <si>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</si>
  <si>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</si>
  <si>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</si>
  <si>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</si>
  <si>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</si>
  <si>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</si>
  <si>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</si>
  <si>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</si>
  <si>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</si>
  <si>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</si>
  <si>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</si>
  <si>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</si>
  <si>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</si>
  <si>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</si>
  <si>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</si>
  <si>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</si>
  <si>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</si>
  <si>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</si>
  <si>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</si>
  <si>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</si>
  <si>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</si>
  <si>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</si>
  <si>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</si>
  <si>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</si>
  <si>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</si>
  <si>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</si>
  <si>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</si>
  <si>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</si>
  <si>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</si>
  <si>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</si>
  <si>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</si>
  <si>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</si>
  <si>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</si>
  <si>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</si>
  <si>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</si>
  <si>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</si>
  <si>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</si>
  <si>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</si>
  <si>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</si>
  <si>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</si>
  <si>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</si>
  <si>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</si>
  <si>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</si>
  <si>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</si>
  <si>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</si>
  <si>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</si>
  <si>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</si>
  <si>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</si>
  <si>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</si>
  <si>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</si>
  <si>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</si>
  <si>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</si>
  <si>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</si>
  <si>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</si>
  <si>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</si>
  <si>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</si>
  <si>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</si>
  <si>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</si>
  <si>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</si>
  <si>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</si>
  <si>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</si>
  <si>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</si>
  <si>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</si>
  <si>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</si>
  <si>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</si>
  <si>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</si>
  <si>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</si>
  <si>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</si>
  <si>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</si>
  <si>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</si>
  <si>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</si>
  <si>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</si>
  <si>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</si>
  <si>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</si>
  <si>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</si>
  <si>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</si>
  <si>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</si>
  <si>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</si>
  <si>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</si>
  <si>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</si>
  <si>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</si>
  <si>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</si>
  <si>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</si>
  <si>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</si>
  <si>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</si>
  <si>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</si>
  <si>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</si>
  <si>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</si>
  <si>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</si>
  <si>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</si>
  <si>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</si>
  <si>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</si>
  <si>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</si>
  <si>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</si>
  <si>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</si>
  <si>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</si>
  <si>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</si>
  <si>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</si>
  <si>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</si>
  <si>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</si>
  <si>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</si>
  <si>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</si>
  <si>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</si>
  <si>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</si>
  <si>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</si>
  <si>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</si>
  <si>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</si>
  <si>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</si>
  <si>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</si>
  <si>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</si>
  <si>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</si>
  <si>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</si>
  <si>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</si>
  <si>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</si>
  <si>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</si>
  <si>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</si>
  <si>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</si>
  <si>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</si>
  <si>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</si>
  <si>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</si>
  <si>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</si>
  <si>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</si>
  <si>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</si>
  <si>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</si>
  <si>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</si>
  <si>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</si>
  <si>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</si>
  <si>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</si>
  <si>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</si>
  <si>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</si>
  <si>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</si>
  <si>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</si>
  <si>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</si>
  <si>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</si>
  <si>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</si>
  <si>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</si>
  <si>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</si>
  <si>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</si>
  <si>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</si>
  <si>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</si>
  <si>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</si>
  <si>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</si>
  <si>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</si>
  <si>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</si>
  <si>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</si>
  <si>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</si>
  <si>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</si>
  <si>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</si>
  <si>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</si>
  <si>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</si>
  <si>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</si>
  <si>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</si>
  <si>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</si>
  <si>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</si>
  <si>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</si>
  <si>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</si>
  <si>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</si>
  <si>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</si>
  <si>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</si>
  <si>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</si>
  <si>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</si>
  <si>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</si>
  <si>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</si>
  <si>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</si>
  <si>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</si>
  <si>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</si>
  <si>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</si>
  <si>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</si>
  <si>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</si>
  <si>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</si>
  <si>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</si>
  <si>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</si>
  <si>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</si>
  <si>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</si>
  <si>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</si>
  <si>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</si>
  <si>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</si>
  <si>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</si>
  <si>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</si>
  <si>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</si>
  <si>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</si>
  <si>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</si>
  <si>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</si>
  <si>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</si>
  <si>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</si>
  <si>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</si>
  <si>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</si>
  <si>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</si>
  <si>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</si>
  <si>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</si>
  <si>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</si>
  <si>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</si>
  <si>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</si>
  <si>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</si>
  <si>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</si>
  <si>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</si>
  <si>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</si>
  <si>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</si>
  <si>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</si>
  <si>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</si>
  <si>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</si>
  <si>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</si>
  <si>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</si>
  <si>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</si>
  <si>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</si>
  <si>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</si>
  <si>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</si>
  <si>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</si>
  <si>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</si>
  <si>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</si>
  <si>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</si>
  <si>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</si>
  <si>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</si>
  <si>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</si>
  <si>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</si>
  <si>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</si>
  <si>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</si>
  <si>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</si>
  <si>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</si>
  <si>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</si>
  <si>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</si>
  <si>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</si>
  <si>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</si>
  <si>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</si>
  <si>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</si>
  <si>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</si>
  <si>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</si>
  <si>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</si>
  <si>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</si>
  <si>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</si>
  <si>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</si>
  <si>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</si>
  <si>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</si>
  <si>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</si>
  <si>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</si>
  <si>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</si>
  <si>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</si>
  <si>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</si>
  <si>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</si>
  <si>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</si>
  <si>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</si>
  <si>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</si>
  <si>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</si>
  <si>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</si>
  <si>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</si>
  <si>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</si>
  <si>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</si>
  <si>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</si>
  <si>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</si>
  <si>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</si>
  <si>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</si>
  <si>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</si>
  <si>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</si>
  <si>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</si>
  <si>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</si>
  <si>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</si>
  <si>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</si>
  <si>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</si>
  <si>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</si>
  <si>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</si>
  <si>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</si>
  <si>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</si>
  <si>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</si>
  <si>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</si>
  <si>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</si>
  <si>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</si>
  <si>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</si>
  <si>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</si>
  <si>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</si>
  <si>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</si>
  <si>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</si>
  <si>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</si>
  <si>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</si>
  <si>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</si>
  <si>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</si>
  <si>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</si>
  <si>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</si>
  <si>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</si>
  <si>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</si>
  <si>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</si>
  <si>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</si>
  <si>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</si>
  <si>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</si>
  <si>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</si>
  <si>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</si>
  <si>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</si>
  <si>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</si>
  <si>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</si>
  <si>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</si>
  <si>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</si>
  <si>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</si>
  <si>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</si>
  <si>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</si>
  <si>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</si>
  <si>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</si>
  <si>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</si>
  <si>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</si>
  <si>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</si>
  <si>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</si>
  <si>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</si>
  <si>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</si>
  <si>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</si>
  <si>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</si>
  <si>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</si>
  <si>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</si>
  <si>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</si>
  <si>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</si>
  <si>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</si>
  <si>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</si>
  <si>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</si>
  <si>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</si>
  <si>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</si>
  <si>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</si>
  <si>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</si>
  <si>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</si>
  <si>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</si>
  <si>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</si>
  <si>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</si>
  <si>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</si>
  <si>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</si>
  <si>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</si>
  <si>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</si>
  <si>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</si>
  <si>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</si>
  <si>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</si>
  <si>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</si>
  <si>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</si>
  <si>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</si>
  <si>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</si>
  <si>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</si>
  <si>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</si>
  <si>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</si>
  <si>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</si>
  <si>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</si>
  <si>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</si>
  <si>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</si>
  <si>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</si>
  <si>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</si>
  <si>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</si>
  <si>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</si>
  <si>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</si>
  <si>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</si>
  <si>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</si>
  <si>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</si>
  <si>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</si>
  <si>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</si>
  <si>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</si>
  <si>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</si>
  <si>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</si>
  <si>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</si>
  <si>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</si>
  <si>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</si>
  <si>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</si>
  <si>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</si>
  <si>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</si>
  <si>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</si>
  <si>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</si>
  <si>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</si>
  <si>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</si>
  <si>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</si>
  <si>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</si>
  <si>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</si>
  <si>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</si>
  <si>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</si>
  <si>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</si>
  <si>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</si>
  <si>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</si>
  <si>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</si>
  <si>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</si>
  <si>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</si>
  <si>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</si>
  <si>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</si>
  <si>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</si>
  <si>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</si>
  <si>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</si>
  <si>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</si>
  <si>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</si>
  <si>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</si>
  <si>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</si>
  <si>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</si>
  <si>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</si>
  <si>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</si>
  <si>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</si>
  <si>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</si>
  <si>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</si>
  <si>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</si>
  <si>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</si>
  <si>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</si>
  <si>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</si>
  <si>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</si>
  <si>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</si>
  <si>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</si>
  <si>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</si>
  <si>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</si>
  <si>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</si>
  <si>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</si>
  <si>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</si>
  <si>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</si>
  <si>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</si>
  <si>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</si>
  <si>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</si>
  <si>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</si>
  <si>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</si>
  <si>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</si>
  <si>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</si>
  <si>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</si>
  <si>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</si>
  <si>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</si>
  <si>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</si>
  <si>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</si>
  <si>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</si>
  <si>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</si>
  <si>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</si>
  <si>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</si>
  <si>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</si>
  <si>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</si>
  <si>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</si>
  <si>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</si>
  <si>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</si>
  <si>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</si>
  <si>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</si>
  <si>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</si>
  <si>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</si>
  <si>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</si>
  <si>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</si>
  <si>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</si>
  <si>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</si>
  <si>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</si>
  <si>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</si>
  <si>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</si>
  <si>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</si>
  <si>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</si>
  <si>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</si>
  <si>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</si>
  <si>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</si>
  <si>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</si>
  <si>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</si>
  <si>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</si>
  <si>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</si>
  <si>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</si>
  <si>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</si>
  <si>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</si>
  <si>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</si>
  <si>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</si>
  <si>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</si>
  <si>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</si>
  <si>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</si>
  <si>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</si>
  <si>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</si>
  <si>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</si>
  <si>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</si>
  <si>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</si>
  <si>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</si>
  <si>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</si>
  <si>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</si>
  <si>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</si>
  <si>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</si>
  <si>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</si>
  <si>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</si>
  <si>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</si>
  <si>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</si>
  <si>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</si>
  <si>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</si>
  <si>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</si>
  <si>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</si>
  <si>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</si>
  <si>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</si>
  <si>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</si>
  <si>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</si>
  <si>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</si>
  <si>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</si>
  <si>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</si>
  <si>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</si>
  <si>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</si>
  <si>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</si>
  <si>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</si>
  <si>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</si>
  <si>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</si>
  <si>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</si>
  <si>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</si>
  <si>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</si>
  <si>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</si>
  <si>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</si>
  <si>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</si>
  <si>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</si>
  <si>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</si>
  <si>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</si>
  <si>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</si>
  <si>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</si>
  <si>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</si>
  <si>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</si>
  <si>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</si>
  <si>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</si>
  <si>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</si>
  <si>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</si>
  <si>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</si>
  <si>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</si>
  <si>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</si>
  <si>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</si>
  <si>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</si>
  <si>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</si>
  <si>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</si>
  <si>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</si>
  <si>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</si>
  <si>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</si>
  <si>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</si>
  <si>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</si>
  <si>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</si>
  <si>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</si>
  <si>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</si>
  <si>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</si>
  <si>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</si>
  <si>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</si>
  <si>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</si>
  <si>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</si>
  <si>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</si>
  <si>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</si>
  <si>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</si>
  <si>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</si>
  <si>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</si>
  <si>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</si>
  <si>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</si>
  <si>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</si>
  <si>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</si>
  <si>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</si>
  <si>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</si>
  <si>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</si>
  <si>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</si>
  <si>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</si>
  <si>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</si>
  <si>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</si>
  <si>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</si>
  <si>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</si>
  <si>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</si>
  <si>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</si>
  <si>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</si>
  <si>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</si>
  <si>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</si>
  <si>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</si>
  <si>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</si>
  <si>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</si>
  <si>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</si>
  <si>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</si>
  <si>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</si>
  <si>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</si>
  <si>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</si>
  <si>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</si>
  <si>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</si>
  <si>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</si>
  <si>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</si>
  <si>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</si>
  <si>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</si>
  <si>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</si>
  <si>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</si>
  <si>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</si>
  <si>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</si>
  <si>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</si>
  <si>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</si>
  <si>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</si>
  <si>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</si>
  <si>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</si>
  <si>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</si>
  <si>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</si>
  <si>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</si>
  <si>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</si>
  <si>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</si>
  <si>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</si>
  <si>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</si>
  <si>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</si>
  <si>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</si>
  <si>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</si>
  <si>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</si>
  <si>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</si>
  <si>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</si>
  <si>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</si>
  <si>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</si>
  <si>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</si>
  <si>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</si>
  <si>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</si>
  <si>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</si>
  <si>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</si>
  <si>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</si>
  <si>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</si>
  <si>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</si>
  <si>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</si>
  <si>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</si>
  <si>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</si>
  <si>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</si>
  <si>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</si>
  <si>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</si>
  <si>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</si>
  <si>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</si>
  <si>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</si>
  <si>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</si>
  <si>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</si>
  <si>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</si>
  <si>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</si>
  <si>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</si>
  <si>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</si>
  <si>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</si>
  <si>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</si>
  <si>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</si>
  <si>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</si>
  <si>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</si>
  <si>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</si>
  <si>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</si>
  <si>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</si>
  <si>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</si>
  <si>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</si>
  <si>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</si>
  <si>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</si>
  <si>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</si>
  <si>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</si>
  <si>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</si>
  <si>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</si>
  <si>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</si>
  <si>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</si>
  <si>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</si>
  <si>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</si>
  <si>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</si>
  <si>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</si>
  <si>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</si>
  <si>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</si>
  <si>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</si>
  <si>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</si>
  <si>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</si>
  <si>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</si>
  <si>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</si>
  <si>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</si>
  <si>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</si>
  <si>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</si>
  <si>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</si>
  <si>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</si>
  <si>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</si>
  <si>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</si>
  <si>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</si>
  <si>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</si>
  <si>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</si>
  <si>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</si>
  <si>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</si>
  <si>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</si>
  <si>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</si>
  <si>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</si>
  <si>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</si>
  <si>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</si>
  <si>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</si>
  <si>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</si>
  <si>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</si>
  <si>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</si>
  <si>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</si>
  <si>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</si>
  <si>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</si>
  <si>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</si>
  <si>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</si>
  <si>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</si>
  <si>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</si>
  <si>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</si>
  <si>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</si>
  <si>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</si>
  <si>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</si>
  <si>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</si>
  <si>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</si>
  <si>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</si>
  <si>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</si>
  <si>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</si>
  <si>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</si>
  <si>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</si>
  <si>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</si>
  <si>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</si>
  <si>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</si>
  <si>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</si>
  <si>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</si>
  <si>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</si>
  <si>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</si>
  <si>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</si>
  <si>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</si>
  <si>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</si>
  <si>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</si>
  <si>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</si>
  <si>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</si>
  <si>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</si>
  <si>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</si>
  <si>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</si>
  <si>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</si>
  <si>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</si>
  <si>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</si>
  <si>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</si>
  <si>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</si>
  <si>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</si>
  <si>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</si>
  <si>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</si>
  <si>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</si>
  <si>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</si>
  <si>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</si>
  <si>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</si>
  <si>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</si>
  <si>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</si>
  <si>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</si>
  <si>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</si>
  <si>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</si>
  <si>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</si>
  <si>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</si>
  <si>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</si>
  <si>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</si>
  <si>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</si>
  <si>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</si>
  <si>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</si>
  <si>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</si>
  <si>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</si>
  <si>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</si>
  <si>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</si>
  <si>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</si>
  <si>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</si>
  <si>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</si>
  <si>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</si>
  <si>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</si>
  <si>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</si>
  <si>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</si>
  <si>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</si>
  <si>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</si>
  <si>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</si>
  <si>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</si>
  <si>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</si>
  <si>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</si>
  <si>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</si>
  <si>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</si>
  <si>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</si>
  <si>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</si>
  <si>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</si>
  <si>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</si>
  <si>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</si>
  <si>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</si>
  <si>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</si>
  <si>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</si>
  <si>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</si>
  <si>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</si>
  <si>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</si>
  <si>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</si>
  <si>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</si>
  <si>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</si>
  <si>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</si>
  <si>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</si>
  <si>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</si>
  <si>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</si>
  <si>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</si>
  <si>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</si>
  <si>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</si>
  <si>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</si>
  <si>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</si>
  <si>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</si>
  <si>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</si>
  <si>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</si>
  <si>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</si>
  <si>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</si>
  <si>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</si>
  <si>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</si>
  <si>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</si>
  <si>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</si>
  <si>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</si>
  <si>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</si>
  <si>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</si>
  <si>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</si>
  <si>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</si>
  <si>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</si>
  <si>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</si>
  <si>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</si>
  <si>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</si>
  <si>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</si>
  <si>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</si>
  <si>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</si>
  <si>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</si>
  <si>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</si>
  <si>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</si>
  <si>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</si>
  <si>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</si>
  <si>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</si>
  <si>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</si>
  <si>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</si>
  <si>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</si>
  <si>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</si>
  <si>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</si>
  <si>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</si>
  <si>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</si>
  <si>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</si>
  <si>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</si>
  <si>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</si>
  <si>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</si>
  <si>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</si>
  <si>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</si>
  <si>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</si>
  <si>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</si>
  <si>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</si>
  <si>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</si>
  <si>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</si>
  <si>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</si>
  <si>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</si>
  <si>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</si>
  <si>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</si>
  <si>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</si>
  <si>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</si>
  <si>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</si>
  <si>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</si>
  <si>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</si>
  <si>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</si>
  <si>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</si>
  <si>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</si>
  <si>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</si>
  <si>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</si>
  <si>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</si>
  <si>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</si>
  <si>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</si>
  <si>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</si>
  <si>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</si>
  <si>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</si>
  <si>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</si>
  <si>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</si>
  <si>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</si>
  <si>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</si>
  <si>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</si>
  <si>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</si>
  <si>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</si>
  <si>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</si>
  <si>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</si>
  <si>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</si>
  <si>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</si>
  <si>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</si>
  <si>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</si>
  <si>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</si>
  <si>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</si>
  <si>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</si>
  <si>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</si>
  <si>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</si>
  <si>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</si>
  <si>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</si>
  <si>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</si>
  <si>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</si>
  <si>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</si>
  <si>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</si>
  <si>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</si>
  <si>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</si>
  <si>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</si>
  <si>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</si>
  <si>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</si>
  <si>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</si>
  <si>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</si>
  <si>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</si>
  <si>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</si>
  <si>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</si>
  <si>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</si>
  <si>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</si>
  <si>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</si>
  <si>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</si>
  <si>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</si>
  <si>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</si>
  <si>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</si>
  <si>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</si>
  <si>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</si>
  <si>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</si>
  <si>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</si>
  <si>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</si>
  <si>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</si>
  <si>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</si>
  <si>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</si>
  <si>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</si>
  <si>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</si>
  <si>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</si>
  <si>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</si>
  <si>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</si>
  <si>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</si>
  <si>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</si>
  <si>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</si>
  <si>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</si>
  <si>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</si>
  <si>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</si>
  <si>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</si>
  <si>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</si>
  <si>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</si>
  <si>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</si>
  <si>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</si>
  <si>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</si>
  <si>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</si>
  <si>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</si>
  <si>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</si>
  <si>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</si>
  <si>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</si>
  <si>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</si>
  <si>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</si>
  <si>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</si>
  <si>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</si>
  <si>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</si>
  <si>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</si>
  <si>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</si>
  <si>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</si>
  <si>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</si>
  <si>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</si>
  <si>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</si>
  <si>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</si>
  <si>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</si>
  <si>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</si>
  <si>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</si>
  <si>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</si>
  <si>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</si>
  <si>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</si>
  <si>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</si>
  <si>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</si>
  <si>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</si>
  <si>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</si>
  <si>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</si>
  <si>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</si>
  <si>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</si>
  <si>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</si>
  <si>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</si>
  <si>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</si>
  <si>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</si>
  <si>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</si>
  <si>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</si>
  <si>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</si>
  <si>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</si>
  <si>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</si>
  <si>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</si>
  <si>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</si>
  <si>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</si>
  <si>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</si>
  <si>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</si>
  <si>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</si>
  <si>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</si>
  <si>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</si>
  <si>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</si>
  <si>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</si>
  <si>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</si>
  <si>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</si>
  <si>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</si>
  <si>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</si>
  <si>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</si>
  <si>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</si>
  <si>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</si>
  <si>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</si>
  <si>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</si>
  <si>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</si>
  <si>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</si>
  <si>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</si>
  <si>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</si>
  <si>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</si>
  <si>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</si>
  <si>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</si>
  <si>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</si>
  <si>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</si>
  <si>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</si>
  <si>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</si>
  <si>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</si>
  <si>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</si>
  <si>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</si>
  <si>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</si>
  <si>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</si>
  <si>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</si>
  <si>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</si>
  <si>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</si>
  <si>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</si>
  <si>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</si>
  <si>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</si>
  <si>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</si>
  <si>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</si>
  <si>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</si>
  <si>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</si>
  <si>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</si>
  <si>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</si>
  <si>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</si>
  <si>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</si>
  <si>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</si>
  <si>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</si>
  <si>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</si>
  <si>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</si>
  <si>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</si>
  <si>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</si>
  <si>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</si>
  <si>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</si>
  <si>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</si>
  <si>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</si>
  <si>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</si>
  <si>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</si>
  <si>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</si>
  <si>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</si>
  <si>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</si>
  <si>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</si>
  <si>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</si>
  <si>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</si>
  <si>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</si>
  <si>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</si>
  <si>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</si>
  <si>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</si>
  <si>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</si>
  <si>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</si>
  <si>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</si>
  <si>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</si>
  <si>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</si>
  <si>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</si>
  <si>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</si>
  <si>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</si>
  <si>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</si>
  <si>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</si>
  <si>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</si>
  <si>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</si>
  <si>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</si>
  <si>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</si>
  <si>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</si>
  <si>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</si>
  <si>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</si>
  <si>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</si>
  <si>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</si>
  <si>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</si>
  <si>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</si>
  <si>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</si>
  <si>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</si>
  <si>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</si>
  <si>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</si>
  <si>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</si>
  <si>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</si>
  <si>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</si>
  <si>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</si>
  <si>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</si>
  <si>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</si>
  <si>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</si>
  <si>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</si>
  <si>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</si>
  <si>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</si>
  <si>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</si>
  <si>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</si>
  <si>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</si>
  <si>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</si>
  <si>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</si>
  <si>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</si>
  <si>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</si>
  <si>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</si>
  <si>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</si>
  <si>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</si>
  <si>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</si>
  <si>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</si>
  <si>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</si>
  <si>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</si>
  <si>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</si>
  <si>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</si>
  <si>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</si>
  <si>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</si>
  <si>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</si>
  <si>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</si>
  <si>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</si>
  <si>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</si>
  <si>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</si>
  <si>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</si>
  <si>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</si>
  <si>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</si>
  <si>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</si>
  <si>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</si>
  <si>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</si>
  <si>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</si>
  <si>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</si>
  <si>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</si>
  <si>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</si>
  <si>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</si>
  <si>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</si>
  <si>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</si>
  <si>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</si>
  <si>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</si>
  <si>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</si>
  <si>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</si>
  <si>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</si>
  <si>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</si>
  <si>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</si>
  <si>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</si>
  <si>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</si>
  <si>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</si>
  <si>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</si>
  <si>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</si>
  <si>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</si>
  <si>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</si>
  <si>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</si>
  <si>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</si>
  <si>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</si>
  <si>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</si>
  <si>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</si>
  <si>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</si>
  <si>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</si>
  <si>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</si>
  <si>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</si>
  <si>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</si>
  <si>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</si>
  <si>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</si>
  <si>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</si>
  <si>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</si>
  <si>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</si>
  <si>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</si>
  <si>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</si>
  <si>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</si>
  <si>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</si>
  <si>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</si>
  <si>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</si>
  <si>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</si>
  <si>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</si>
  <si>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</si>
  <si>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</si>
  <si>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</si>
  <si>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</si>
  <si>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</si>
  <si>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</si>
  <si>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</si>
  <si>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</si>
  <si>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</si>
  <si>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</si>
  <si>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</si>
  <si>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</si>
  <si>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</si>
  <si>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</si>
  <si>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</si>
  <si>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</si>
  <si>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</si>
  <si>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</si>
  <si>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</si>
  <si>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</si>
  <si>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</si>
  <si>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</si>
  <si>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</si>
  <si>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</si>
  <si>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</si>
  <si>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</si>
  <si>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</si>
  <si>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</si>
  <si>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</si>
  <si>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</si>
  <si>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</si>
  <si>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</si>
  <si>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</si>
  <si>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</si>
  <si>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</si>
  <si>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</si>
  <si>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</si>
  <si>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</si>
  <si>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</si>
  <si>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</si>
  <si>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</si>
  <si>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</si>
  <si>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</si>
  <si>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</si>
  <si>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</si>
  <si>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</si>
  <si>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</si>
  <si>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</si>
  <si>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</si>
  <si>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</si>
  <si>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</si>
  <si>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</si>
  <si>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</si>
  <si>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</si>
  <si>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</si>
  <si>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</si>
  <si>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</si>
  <si>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</si>
  <si>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</si>
  <si>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</si>
  <si>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</si>
  <si>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</si>
  <si>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</si>
  <si>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</si>
  <si>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</si>
  <si>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</si>
  <si>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</si>
  <si>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</si>
  <si>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</si>
  <si>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</si>
  <si>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</si>
  <si>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</si>
  <si>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</si>
  <si>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</si>
  <si>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</si>
  <si>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</si>
  <si>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</si>
  <si>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</si>
  <si>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</si>
  <si>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</si>
  <si>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</si>
  <si>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</si>
  <si>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</si>
  <si>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</si>
  <si>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</si>
  <si>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</si>
  <si>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</si>
  <si>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</si>
  <si>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</si>
  <si>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</si>
  <si>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</si>
  <si>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</si>
  <si>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</si>
  <si>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</si>
  <si>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</si>
  <si>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</si>
  <si>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</si>
  <si>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</si>
  <si>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</si>
  <si>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</si>
  <si>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</si>
  <si>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</si>
  <si>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</si>
  <si>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</si>
  <si>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</si>
  <si>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</si>
  <si>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</si>
  <si>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</si>
  <si>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</si>
  <si>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</si>
  <si>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</si>
  <si>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</si>
  <si>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</si>
  <si>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</si>
  <si>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</si>
  <si>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</si>
  <si>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</si>
  <si>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</si>
  <si>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</si>
  <si>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</si>
  <si>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</si>
  <si>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</si>
  <si>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</si>
  <si>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</si>
  <si>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</si>
  <si>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</si>
  <si>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</si>
  <si>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</si>
  <si>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</si>
  <si>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</si>
  <si>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</si>
  <si>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</si>
  <si>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</si>
  <si>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</si>
  <si>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</si>
  <si>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</si>
  <si>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</si>
  <si>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</si>
  <si>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</si>
  <si>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</si>
  <si>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</si>
  <si>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</si>
  <si>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</si>
  <si>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</si>
  <si>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</si>
  <si>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</si>
  <si>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</si>
  <si>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</si>
  <si>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</si>
  <si>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</si>
  <si>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</si>
  <si>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</si>
  <si>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</si>
  <si>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</si>
  <si>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</si>
  <si>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</si>
  <si>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</si>
  <si>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</si>
  <si>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</si>
  <si>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</si>
  <si>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</si>
  <si>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</si>
  <si>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</si>
  <si>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</si>
  <si>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</si>
  <si>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</si>
  <si>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</si>
  <si>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</si>
  <si>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</si>
  <si>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</si>
  <si>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</si>
  <si>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</si>
  <si>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</si>
  <si>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</si>
  <si>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</si>
  <si>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</si>
  <si>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</si>
  <si>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</si>
  <si>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</si>
  <si>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</si>
  <si>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</si>
  <si>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</si>
  <si>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</si>
  <si>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</si>
  <si>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</si>
  <si>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</si>
  <si>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</si>
  <si>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</si>
  <si>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</si>
  <si>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</si>
  <si>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</si>
  <si>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</si>
  <si>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</si>
  <si>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</si>
  <si>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</si>
  <si>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</si>
  <si>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</si>
  <si>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</si>
  <si>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</si>
  <si>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</si>
  <si>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</si>
  <si>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</si>
  <si>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</si>
  <si>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</si>
  <si>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</si>
  <si>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</si>
  <si>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</si>
  <si>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</si>
  <si>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</si>
  <si>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</si>
  <si>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</si>
  <si>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</si>
  <si>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</si>
  <si>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</si>
  <si>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</si>
  <si>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</si>
  <si>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</si>
  <si>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</si>
  <si>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</si>
  <si>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</si>
  <si>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</si>
  <si>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</si>
  <si>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</si>
  <si>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</si>
  <si>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</si>
  <si>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</si>
  <si>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</si>
  <si>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</si>
  <si>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</si>
  <si>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</si>
  <si>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</si>
  <si>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</si>
  <si>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</si>
  <si>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</si>
  <si>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</si>
  <si>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</si>
  <si>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</si>
  <si>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</si>
  <si>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</si>
  <si>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</si>
  <si>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</si>
  <si>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</si>
  <si>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</si>
  <si>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</si>
  <si>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</si>
  <si>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</si>
  <si>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</si>
  <si>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</si>
  <si>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</si>
  <si>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</si>
  <si>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</si>
  <si>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</si>
  <si>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</si>
  <si>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</si>
  <si>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</si>
  <si>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</si>
  <si>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</si>
  <si>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</si>
  <si>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</si>
  <si>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</si>
  <si>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</si>
  <si>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</si>
  <si>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</si>
  <si>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</si>
  <si>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</si>
  <si>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</si>
  <si>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</si>
  <si>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</si>
  <si>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</si>
  <si>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</si>
  <si>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</si>
  <si>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</si>
  <si>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</si>
  <si>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</si>
  <si>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</si>
  <si>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</si>
  <si>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</si>
  <si>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</si>
  <si>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</si>
  <si>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</si>
  <si>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</si>
  <si>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</si>
  <si>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</si>
  <si>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</si>
  <si>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</si>
  <si>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</si>
  <si>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</si>
  <si>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</si>
  <si>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</si>
  <si>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</si>
  <si>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</si>
  <si>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</si>
  <si>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</si>
  <si>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</si>
  <si>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</si>
  <si>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</si>
  <si>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</si>
  <si>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</si>
  <si>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</si>
  <si>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</si>
  <si>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</si>
  <si>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</si>
  <si>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</si>
  <si>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</si>
  <si>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</si>
  <si>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</si>
  <si>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</si>
  <si>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</si>
  <si>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</si>
  <si>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</si>
  <si>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</si>
  <si>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</si>
  <si>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</si>
  <si>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</si>
  <si>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</si>
  <si>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</si>
  <si>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</si>
  <si>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</si>
  <si>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</si>
  <si>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</si>
  <si>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</si>
  <si>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</si>
  <si>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</si>
  <si>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</si>
  <si>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</si>
  <si>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</si>
  <si>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</si>
  <si>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</si>
  <si>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</si>
  <si>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</si>
  <si>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</si>
  <si>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</si>
  <si>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</si>
  <si>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</si>
  <si>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</si>
  <si>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</si>
  <si>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</si>
  <si>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</si>
  <si>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</si>
  <si>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</si>
  <si>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</si>
  <si>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</si>
  <si>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</si>
  <si>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</si>
  <si>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</si>
  <si>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</si>
  <si>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</si>
  <si>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</si>
  <si>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</si>
  <si>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</si>
  <si>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</si>
  <si>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</si>
  <si>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</si>
  <si>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</si>
  <si>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</si>
  <si>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</si>
  <si>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</si>
  <si>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</si>
  <si>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</si>
  <si>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</si>
  <si>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</si>
  <si>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</si>
  <si>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</si>
  <si>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</si>
  <si>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</si>
  <si>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</si>
  <si>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</si>
  <si>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</si>
  <si>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</si>
  <si>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</si>
  <si>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</si>
  <si>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</si>
  <si>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</si>
  <si>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</si>
  <si>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</si>
  <si>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</si>
  <si>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</si>
  <si>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</si>
  <si>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</si>
  <si>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</si>
  <si>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</si>
  <si>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</si>
  <si>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</si>
  <si>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</si>
  <si>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</si>
  <si>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</si>
  <si>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</si>
  <si>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</si>
  <si>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</si>
  <si>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</si>
  <si>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</si>
  <si>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</si>
  <si>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</si>
  <si>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</si>
  <si>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</si>
  <si>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</si>
  <si>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</si>
  <si>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</si>
  <si>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</si>
  <si>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</si>
  <si>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</si>
  <si>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</si>
  <si>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</si>
  <si>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</si>
  <si>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</si>
  <si>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</si>
  <si>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</si>
  <si>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</si>
  <si>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</si>
  <si>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</si>
  <si>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</si>
  <si>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</si>
  <si>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</si>
  <si>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</si>
  <si>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</si>
  <si>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</si>
  <si>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</si>
  <si>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</si>
  <si>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</si>
  <si>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</si>
  <si>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</si>
  <si>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</si>
  <si>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</si>
  <si>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</si>
  <si>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</si>
  <si>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</si>
  <si>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</si>
  <si>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</si>
  <si>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</si>
  <si>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</si>
  <si>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</si>
  <si>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</si>
  <si>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</si>
  <si>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</si>
  <si>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</si>
  <si>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</si>
  <si>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</si>
  <si>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</si>
  <si>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</si>
  <si>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</si>
  <si>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</si>
  <si>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</si>
  <si>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</si>
  <si>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</si>
  <si>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</si>
  <si>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</si>
  <si>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</si>
  <si>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</si>
  <si>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</si>
  <si>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</si>
  <si>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</si>
  <si>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</si>
  <si>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</si>
  <si>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</si>
  <si>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</si>
  <si>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</si>
  <si>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</si>
  <si>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</si>
  <si>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</si>
  <si>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</si>
  <si>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</si>
  <si>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</si>
  <si>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</si>
  <si>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</si>
  <si>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</si>
  <si>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</si>
  <si>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</si>
  <si>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</si>
  <si>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</si>
  <si>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</si>
  <si>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</si>
  <si>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</si>
  <si>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</si>
  <si>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</si>
  <si>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</si>
  <si>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</si>
  <si>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</si>
  <si>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</si>
  <si>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</si>
  <si>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</si>
  <si>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</si>
  <si>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</si>
  <si>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</si>
  <si>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</si>
  <si>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</si>
  <si>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</si>
  <si>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</si>
  <si>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</si>
  <si>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</si>
  <si>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</si>
  <si>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</si>
  <si>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</si>
  <si>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</si>
  <si>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</si>
  <si>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</si>
  <si>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</si>
  <si>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</si>
  <si>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</si>
  <si>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</si>
  <si>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</si>
  <si>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</si>
  <si>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</si>
  <si>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</si>
  <si>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</si>
  <si>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</si>
  <si>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</si>
  <si>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</si>
  <si>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</si>
  <si>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</si>
  <si>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</si>
  <si>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</si>
  <si>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</si>
  <si>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</si>
  <si>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</si>
  <si>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</si>
  <si>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</si>
  <si>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</si>
  <si>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</si>
  <si>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</si>
  <si>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</si>
  <si>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</si>
  <si>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</si>
  <si>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</si>
  <si>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</si>
  <si>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</si>
  <si>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</si>
  <si>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</si>
  <si>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</si>
  <si>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</si>
  <si>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</si>
  <si>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</si>
  <si>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</si>
  <si>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</si>
  <si>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</si>
  <si>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</si>
  <si>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</si>
  <si>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</si>
  <si>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</si>
  <si>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</si>
  <si>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</si>
  <si>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</si>
  <si>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</si>
  <si>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</si>
  <si>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</si>
  <si>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</si>
  <si>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</si>
  <si>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</si>
  <si>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</si>
  <si>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</si>
  <si>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</si>
  <si>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</si>
  <si>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</si>
  <si>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</si>
  <si>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</si>
  <si>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</si>
  <si>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</si>
  <si>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</si>
  <si>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</si>
  <si>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</si>
  <si>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</si>
  <si>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</si>
  <si>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</si>
  <si>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</si>
  <si>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</si>
  <si>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</si>
  <si>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</si>
  <si>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</si>
  <si>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</si>
  <si>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</si>
  <si>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</si>
  <si>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</si>
  <si>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</si>
  <si>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</si>
  <si>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</si>
  <si>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</si>
  <si>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</si>
  <si>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</si>
  <si>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</si>
  <si>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</si>
  <si>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</si>
  <si>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</si>
  <si>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</si>
  <si>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</si>
  <si>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</si>
  <si>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</si>
  <si>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</si>
  <si>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</si>
  <si>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</si>
  <si>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</si>
  <si>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</si>
  <si>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</si>
  <si>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</si>
  <si>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</si>
  <si>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</si>
  <si>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</si>
  <si>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</si>
  <si>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</si>
  <si>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</si>
  <si>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</si>
  <si>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</si>
  <si>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</si>
  <si>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</si>
  <si>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</si>
  <si>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</si>
  <si>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</si>
  <si>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</si>
  <si>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</si>
  <si>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</si>
  <si>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</si>
  <si>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</si>
  <si>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</si>
  <si>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</si>
  <si>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</si>
  <si>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</si>
  <si>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</si>
  <si>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</si>
  <si>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</si>
  <si>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</si>
  <si>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</si>
  <si>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</si>
  <si>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</si>
  <si>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</si>
  <si>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</si>
  <si>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</si>
  <si>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</si>
  <si>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</si>
  <si>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</si>
  <si>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</si>
  <si>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</si>
  <si>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</si>
  <si>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</si>
  <si>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</si>
  <si>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</si>
  <si>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</si>
  <si>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</si>
  <si>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</si>
  <si>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</si>
  <si>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</si>
  <si>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</si>
  <si>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</si>
  <si>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</si>
  <si>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</si>
  <si>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</si>
  <si>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</si>
  <si>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</si>
  <si>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</si>
  <si>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</si>
  <si>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</si>
  <si>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</si>
  <si>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</si>
  <si>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</si>
  <si>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</si>
  <si>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</si>
  <si>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</si>
  <si>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</si>
  <si>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</si>
  <si>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</si>
  <si>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</si>
  <si>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</si>
  <si>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</si>
  <si>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</si>
  <si>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</si>
  <si>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</si>
  <si>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</si>
  <si>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</si>
  <si>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</si>
  <si>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</si>
  <si>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</si>
  <si>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</si>
  <si>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</si>
  <si>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</si>
  <si>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</si>
  <si>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</si>
  <si>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</si>
  <si>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</si>
  <si>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</si>
  <si>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</si>
  <si>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</si>
  <si>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</si>
  <si>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</si>
  <si>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</si>
  <si>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</si>
  <si>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</si>
  <si>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</si>
  <si>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</si>
  <si>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</si>
  <si>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</si>
  <si>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</si>
  <si>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</si>
  <si>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</si>
  <si>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</si>
  <si>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</si>
  <si>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</si>
  <si>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</si>
  <si>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</si>
  <si>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</si>
  <si>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</si>
  <si>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</si>
  <si>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</si>
  <si>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</si>
  <si>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</si>
  <si>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</si>
  <si>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</si>
  <si>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</si>
  <si>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</si>
  <si>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</si>
  <si>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</si>
  <si>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</si>
  <si>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</si>
  <si>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</si>
  <si>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</si>
  <si>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</si>
  <si>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</si>
  <si>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</si>
  <si>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</si>
  <si>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</si>
  <si>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</si>
  <si>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</si>
  <si>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</si>
  <si>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</si>
  <si>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</si>
  <si>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</si>
  <si>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</si>
  <si>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</si>
  <si>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</si>
  <si>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</si>
  <si>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</si>
  <si>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</si>
  <si>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</si>
  <si>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</si>
  <si>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</si>
  <si>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</si>
  <si>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</si>
  <si>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</si>
  <si>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</si>
  <si>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</si>
  <si>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</si>
  <si>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</si>
  <si>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</si>
  <si>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</si>
  <si>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</si>
  <si>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</si>
  <si>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</si>
  <si>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</si>
  <si>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</si>
  <si>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</si>
  <si>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</si>
  <si>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</si>
  <si>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</si>
  <si>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</si>
  <si>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</si>
  <si>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</si>
  <si>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</si>
  <si>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</si>
  <si>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</si>
  <si>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</si>
  <si>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</si>
  <si>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</si>
  <si>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</si>
  <si>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</si>
  <si>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</si>
  <si>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</si>
  <si>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</si>
  <si>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</si>
  <si>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</si>
  <si>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</si>
  <si>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</si>
  <si>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</si>
  <si>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</si>
  <si>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</si>
  <si>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</si>
  <si>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</si>
  <si>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</si>
  <si>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</si>
  <si>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</si>
  <si>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</si>
  <si>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</si>
  <si>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</si>
  <si>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</si>
  <si>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</si>
  <si>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</si>
  <si>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</si>
  <si>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</si>
  <si>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</si>
  <si>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</si>
  <si>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</si>
  <si>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</si>
  <si>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</si>
  <si>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</si>
  <si>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</si>
  <si>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</si>
  <si>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</si>
  <si>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</si>
  <si>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</si>
  <si>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</si>
  <si>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</si>
  <si>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</si>
  <si>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</si>
  <si>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</si>
  <si>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</si>
  <si>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</si>
  <si>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</si>
  <si>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</si>
  <si>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</si>
  <si>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</si>
  <si>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</si>
  <si>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</si>
  <si>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</si>
  <si>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</si>
  <si>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</si>
  <si>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</si>
  <si>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</si>
  <si>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</si>
  <si>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</si>
  <si>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</si>
  <si>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</si>
  <si>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</si>
  <si>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</si>
  <si>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</si>
  <si>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</si>
  <si>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</si>
  <si>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</si>
  <si>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</si>
  <si>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</si>
  <si>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</si>
  <si>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</si>
  <si>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</si>
  <si>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</si>
  <si>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</si>
  <si>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</si>
  <si>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</si>
  <si>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</si>
  <si>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</si>
  <si>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</si>
  <si>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</si>
  <si>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</si>
  <si>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</si>
  <si>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</si>
  <si>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</si>
  <si>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</si>
  <si>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</si>
  <si>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</si>
  <si>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</si>
  <si>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</si>
  <si>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</si>
  <si>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</si>
  <si>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</si>
  <si>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</si>
  <si>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</si>
  <si>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</si>
  <si>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</si>
  <si>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</si>
  <si>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</si>
  <si>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</si>
  <si>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</si>
  <si>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</si>
  <si>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</si>
  <si>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</si>
  <si>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</si>
  <si>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</si>
  <si>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</si>
  <si>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</si>
  <si>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</si>
  <si>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</si>
  <si>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</si>
  <si>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</si>
  <si>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</si>
  <si>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</si>
  <si>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</si>
  <si>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</si>
  <si>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</si>
  <si>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</si>
  <si>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</si>
  <si>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</si>
  <si>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</si>
  <si>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</si>
  <si>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</si>
  <si>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</si>
  <si>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</si>
  <si>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</si>
  <si>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</si>
  <si>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</si>
  <si>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</si>
  <si>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</si>
  <si>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</si>
  <si>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</si>
  <si>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</si>
  <si>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</si>
  <si>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</si>
  <si>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</si>
  <si>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</si>
  <si>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</si>
  <si>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</si>
  <si>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</si>
  <si>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</si>
  <si>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</si>
  <si>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</si>
  <si>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</si>
  <si>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</si>
  <si>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</si>
  <si>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</si>
  <si>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</si>
  <si>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</si>
  <si>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</si>
  <si>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</si>
  <si>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</si>
  <si>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</si>
  <si>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</si>
  <si>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</si>
  <si>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</si>
  <si>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</si>
  <si>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</si>
  <si>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</si>
  <si>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</si>
  <si>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</si>
  <si>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</si>
  <si>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</si>
  <si>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</si>
  <si>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</si>
  <si>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</si>
  <si>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</si>
  <si>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</si>
  <si>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</si>
  <si>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</si>
  <si>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</si>
  <si>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</si>
  <si>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</si>
  <si>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</si>
  <si>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</si>
  <si>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</si>
  <si>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</si>
  <si>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</si>
  <si>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</si>
  <si>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</si>
  <si>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</si>
  <si>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</si>
  <si>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</si>
  <si>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</si>
  <si>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</si>
  <si>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</si>
  <si>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</si>
  <si>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</si>
  <si>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</si>
  <si>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</si>
  <si>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</si>
  <si>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</si>
  <si>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</si>
  <si>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</si>
  <si>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</si>
  <si>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</si>
  <si>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</si>
  <si>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</si>
  <si>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</si>
  <si>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</si>
  <si>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</si>
  <si>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</si>
  <si>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</si>
  <si>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</si>
  <si>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</si>
  <si>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</si>
  <si>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</si>
  <si>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</si>
  <si>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</si>
  <si>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</si>
  <si>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</si>
  <si>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</si>
  <si>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</si>
  <si>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</si>
  <si>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</si>
  <si>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</si>
  <si>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</si>
  <si>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</si>
  <si>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</si>
  <si>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</si>
  <si>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</si>
  <si>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</si>
  <si>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</si>
  <si>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</si>
  <si>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</si>
  <si>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</si>
  <si>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</si>
  <si>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</si>
  <si>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</si>
  <si>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</si>
  <si>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</si>
  <si>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</si>
  <si>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</si>
  <si>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</si>
  <si>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</si>
  <si>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</si>
  <si>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</si>
  <si>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</si>
  <si>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</si>
  <si>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</si>
  <si>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</si>
  <si>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</si>
  <si>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</si>
  <si>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</si>
  <si>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</si>
  <si>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</si>
  <si>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</si>
  <si>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</si>
  <si>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</si>
  <si>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</si>
  <si>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</si>
  <si>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</si>
  <si>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</si>
  <si>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</si>
  <si>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</si>
  <si>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</si>
  <si>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</si>
  <si>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</si>
  <si>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</si>
  <si>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</si>
  <si>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</si>
  <si>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</si>
  <si>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</si>
  <si>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</si>
  <si>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</si>
  <si>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</si>
  <si>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</si>
  <si>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</si>
  <si>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</si>
  <si>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</si>
  <si>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</si>
  <si>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</si>
  <si>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</si>
  <si>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</si>
  <si>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</si>
  <si>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</si>
  <si>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</si>
  <si>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</si>
  <si>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</si>
  <si>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</si>
  <si>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</si>
  <si>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</si>
  <si>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</si>
  <si>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</si>
  <si>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</si>
  <si>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</si>
  <si>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</si>
  <si>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</si>
  <si>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</si>
  <si>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</si>
  <si>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</si>
  <si>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</si>
  <si>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</si>
  <si>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</si>
  <si>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</si>
  <si>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</si>
  <si>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</si>
  <si>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</si>
  <si>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</si>
  <si>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</si>
  <si>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</si>
  <si>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</si>
  <si>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</si>
  <si>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</si>
  <si>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</si>
  <si>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</si>
  <si>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</si>
  <si>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</si>
  <si>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</si>
  <si>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</si>
  <si>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</si>
  <si>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</si>
  <si>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</si>
  <si>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</si>
  <si>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</si>
  <si>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</si>
  <si>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</si>
  <si>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</si>
  <si>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</si>
  <si>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</si>
  <si>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</si>
  <si>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</si>
  <si>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</si>
  <si>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</si>
  <si>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</si>
  <si>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</si>
  <si>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</si>
  <si>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</si>
  <si>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</si>
  <si>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</si>
  <si>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</si>
  <si>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</si>
  <si>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</si>
  <si>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</si>
  <si>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</si>
  <si>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</si>
  <si>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</si>
  <si>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</si>
  <si>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</si>
  <si>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</si>
  <si>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</si>
  <si>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</si>
  <si>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</si>
  <si>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</si>
  <si>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</si>
  <si>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</si>
  <si>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</si>
  <si>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</si>
  <si>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</si>
  <si>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</si>
  <si>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</si>
  <si>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</si>
  <si>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</si>
  <si>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</si>
  <si>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</si>
  <si>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</si>
  <si>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</si>
  <si>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</si>
  <si>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</si>
  <si>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</si>
  <si>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</si>
  <si>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</si>
  <si>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</si>
  <si>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</si>
  <si>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</si>
  <si>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</si>
  <si>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</si>
  <si>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</si>
  <si>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</si>
  <si>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</si>
  <si>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</si>
  <si>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</si>
  <si>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</si>
  <si>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</si>
  <si>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</si>
  <si>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</si>
  <si>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</si>
  <si>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</si>
  <si>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</si>
  <si>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</si>
  <si>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</si>
  <si>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</si>
  <si>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</si>
  <si>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</si>
  <si>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</si>
  <si>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</si>
  <si>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</si>
  <si>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</si>
  <si>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</si>
  <si>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</si>
  <si>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</si>
  <si>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</si>
  <si>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</si>
  <si>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</si>
  <si>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</si>
  <si>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</si>
  <si>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</si>
  <si>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</si>
  <si>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</si>
  <si>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</si>
  <si>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</si>
  <si>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</si>
  <si>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</si>
  <si>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</si>
  <si>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</si>
  <si>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</si>
  <si>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</si>
  <si>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</si>
  <si>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</si>
  <si>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</si>
  <si>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</si>
  <si>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</si>
  <si>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</si>
  <si>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</si>
  <si>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</si>
  <si>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</si>
  <si>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</si>
  <si>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</si>
  <si>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</si>
  <si>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</si>
  <si>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</si>
  <si>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</si>
  <si>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</si>
  <si>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</si>
  <si>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</si>
  <si>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</si>
  <si>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</si>
  <si>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</si>
  <si>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</si>
  <si>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</si>
  <si>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</si>
  <si>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</si>
  <si>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</si>
  <si>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</si>
  <si>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</si>
  <si>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</si>
  <si>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</si>
  <si>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</si>
  <si>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</si>
  <si>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</si>
  <si>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</si>
  <si>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</si>
  <si>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</si>
  <si>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</si>
  <si>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</si>
  <si>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</si>
  <si>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</si>
  <si>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</si>
  <si>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</si>
  <si>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</si>
  <si>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</si>
  <si>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</si>
  <si>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</si>
  <si>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</si>
  <si>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</si>
  <si>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</si>
  <si>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</si>
  <si>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</si>
  <si>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</si>
  <si>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</si>
  <si>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</si>
  <si>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</si>
  <si>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</si>
  <si>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</si>
  <si>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</si>
  <si>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</si>
  <si>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</si>
  <si>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</si>
  <si>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</si>
  <si>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</si>
  <si>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</si>
  <si>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</si>
  <si>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</si>
  <si>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</si>
  <si>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</si>
  <si>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</si>
  <si>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</si>
  <si>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</si>
  <si>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</si>
  <si>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</si>
  <si>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</si>
  <si>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</si>
  <si>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</si>
  <si>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</si>
  <si>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</si>
  <si>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</si>
  <si>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</si>
  <si>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</si>
  <si>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</si>
  <si>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</si>
  <si>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</si>
  <si>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</si>
  <si>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</si>
  <si>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</si>
  <si>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</si>
  <si>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</si>
  <si>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</si>
  <si>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</si>
  <si>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</si>
  <si>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</si>
  <si>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</si>
  <si>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</si>
  <si>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</si>
  <si>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</si>
  <si>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</si>
  <si>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</si>
  <si>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</si>
  <si>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</si>
  <si>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</si>
  <si>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</si>
  <si>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</si>
  <si>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</si>
  <si>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</si>
  <si>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</si>
  <si>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</si>
  <si>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</si>
  <si>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</si>
  <si>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</si>
  <si>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</si>
  <si>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</si>
  <si>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</si>
  <si>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</si>
  <si>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</si>
  <si>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</si>
  <si>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</si>
  <si>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</si>
  <si>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</si>
  <si>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</si>
  <si>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</si>
  <si>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</si>
  <si>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</si>
  <si>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</si>
  <si>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</si>
  <si>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</si>
  <si>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</si>
  <si>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</si>
  <si>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</si>
  <si>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</si>
  <si>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</si>
  <si>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</si>
  <si>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</si>
  <si>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</si>
  <si>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</si>
  <si>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</si>
  <si>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</si>
  <si>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</si>
  <si>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</si>
  <si>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</si>
  <si>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</si>
  <si>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</si>
  <si>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</si>
  <si>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</si>
  <si>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</si>
  <si>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</si>
  <si>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</si>
  <si>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</si>
  <si>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</si>
  <si>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</si>
  <si>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</si>
  <si>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</si>
  <si>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</si>
  <si>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</si>
  <si>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</si>
  <si>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</si>
  <si>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</si>
  <si>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</si>
  <si>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</si>
  <si>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</si>
  <si>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</si>
  <si>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</si>
  <si>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</si>
  <si>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</si>
  <si>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</si>
  <si>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</si>
  <si>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</si>
  <si>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</si>
  <si>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</si>
  <si>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</si>
  <si>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</si>
  <si>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</si>
  <si>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</si>
  <si>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</si>
  <si>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</si>
  <si>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</si>
  <si>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</si>
  <si>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</si>
  <si>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</si>
  <si>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</si>
  <si>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</si>
  <si>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</si>
  <si>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</si>
  <si>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</si>
  <si>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</si>
  <si>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</si>
  <si>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</si>
  <si>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</si>
  <si>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</si>
  <si>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</si>
  <si>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</si>
  <si>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</si>
  <si>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</si>
  <si>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</si>
  <si>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</si>
  <si>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</si>
  <si>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</si>
  <si>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</si>
  <si>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</si>
  <si>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</si>
  <si>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</si>
  <si>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</si>
  <si>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</si>
  <si>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</si>
  <si>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</si>
  <si>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</si>
  <si>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</si>
  <si>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</si>
  <si>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</si>
  <si>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</si>
  <si>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</si>
  <si>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</si>
  <si>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</si>
  <si>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</si>
  <si>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</si>
  <si>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</si>
  <si>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</si>
  <si>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</si>
  <si>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</si>
  <si>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</si>
  <si>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</si>
  <si>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</si>
  <si>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</si>
  <si>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</si>
  <si>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</si>
  <si>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</si>
  <si>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</si>
  <si>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</si>
  <si>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</si>
  <si>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</si>
  <si>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</si>
  <si>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</si>
  <si>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</si>
  <si>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</si>
  <si>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</si>
  <si>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</si>
  <si>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</si>
  <si>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</si>
  <si>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</si>
  <si>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</si>
  <si>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</si>
  <si>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</si>
  <si>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</si>
  <si>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</si>
  <si>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</si>
  <si>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</si>
  <si>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</si>
  <si>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</si>
  <si>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</si>
  <si>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</si>
  <si>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</si>
  <si>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</si>
  <si>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</si>
  <si>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</si>
  <si>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</si>
  <si>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</si>
  <si>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</si>
  <si>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</si>
  <si>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</si>
  <si>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</si>
  <si>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</si>
  <si>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</si>
  <si>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</si>
  <si>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</si>
  <si>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</si>
  <si>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</si>
  <si>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</si>
  <si>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</si>
  <si>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</si>
  <si>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</si>
  <si>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</si>
  <si>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</si>
  <si>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</si>
  <si>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</si>
  <si>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</si>
  <si>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</si>
  <si>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</si>
  <si>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</si>
  <si>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</si>
  <si>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</si>
  <si>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</si>
  <si>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</si>
  <si>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</si>
  <si>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</si>
  <si>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</si>
  <si>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</si>
  <si>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</si>
  <si>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</si>
  <si>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</si>
  <si>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</si>
  <si>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</si>
  <si>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</si>
  <si>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</si>
  <si>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</si>
  <si>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</si>
  <si>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</si>
  <si>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</si>
  <si>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</si>
  <si>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</si>
  <si>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</si>
  <si>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</si>
  <si>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</si>
  <si>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</si>
  <si>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</si>
  <si>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</si>
  <si>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</si>
  <si>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</si>
  <si>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</si>
  <si>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</si>
  <si>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</si>
  <si>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</si>
  <si>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</si>
  <si>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</si>
  <si>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</si>
  <si>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</si>
  <si>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</si>
  <si>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</si>
  <si>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</si>
  <si>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</si>
  <si>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</si>
  <si>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</si>
  <si>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</si>
  <si>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</si>
  <si>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</si>
  <si>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</si>
  <si>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</si>
  <si>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</si>
  <si>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</si>
  <si>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</si>
  <si>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</si>
  <si>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</si>
  <si>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</si>
  <si>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</si>
  <si>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</si>
  <si>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</si>
  <si>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</si>
  <si>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</si>
  <si>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</si>
  <si>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</si>
  <si>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</si>
  <si>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</si>
  <si>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</si>
  <si>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</si>
  <si>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</si>
  <si>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</si>
  <si>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</si>
  <si>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</si>
  <si>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</si>
  <si>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</si>
  <si>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</si>
  <si>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</si>
  <si>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</si>
  <si>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</si>
  <si>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</si>
  <si>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</si>
  <si>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</si>
  <si>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</si>
  <si>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</si>
  <si>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</si>
  <si>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</si>
  <si>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</si>
  <si>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</si>
  <si>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</si>
  <si>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</si>
  <si>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</si>
  <si>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</si>
  <si>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</si>
  <si>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</si>
  <si>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</si>
  <si>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</si>
  <si>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</si>
  <si>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</si>
  <si>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</si>
  <si>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</si>
  <si>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</si>
  <si>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</si>
  <si>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</si>
  <si>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</si>
  <si>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</si>
  <si>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</si>
  <si>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</si>
  <si>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</si>
  <si>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</si>
  <si>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</si>
  <si>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</si>
  <si>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</si>
  <si>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</si>
  <si>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</si>
  <si>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</si>
  <si>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</si>
  <si>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</si>
  <si>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</si>
  <si>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</si>
  <si>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</si>
  <si>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</si>
  <si>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</si>
  <si>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</si>
  <si>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</si>
  <si>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</si>
  <si>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</si>
  <si>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</si>
  <si>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</si>
  <si>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</si>
  <si>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</si>
  <si>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</si>
  <si>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</si>
  <si>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</si>
  <si>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</si>
  <si>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</si>
  <si>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</si>
  <si>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</si>
  <si>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</si>
  <si>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</si>
  <si>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</si>
  <si>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</si>
  <si>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</si>
  <si>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</si>
  <si>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</si>
  <si>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</si>
  <si>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</si>
  <si>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</si>
  <si>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</si>
  <si>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</si>
  <si>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</si>
  <si>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</si>
  <si>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</si>
  <si>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</si>
  <si>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</si>
  <si>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</si>
  <si>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</si>
  <si>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</si>
  <si>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</si>
  <si>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</si>
  <si>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</si>
  <si>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</si>
  <si>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</si>
  <si>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</si>
  <si>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</si>
  <si>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</si>
  <si>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</si>
  <si>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</si>
  <si>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</si>
  <si>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</si>
  <si>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</si>
  <si>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</si>
  <si>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</si>
  <si>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</si>
  <si>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</si>
  <si>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</si>
  <si>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</si>
  <si>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</si>
  <si>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</si>
  <si>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</si>
  <si>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</si>
  <si>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</si>
  <si>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</si>
  <si>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</si>
  <si>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</si>
  <si>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</si>
  <si>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</si>
  <si>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</si>
  <si>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</si>
  <si>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</si>
  <si>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</si>
  <si>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</si>
  <si>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</si>
  <si>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</si>
  <si>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</si>
  <si>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</si>
  <si>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</si>
  <si>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</si>
  <si>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</si>
  <si>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</si>
  <si>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</si>
  <si>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</si>
  <si>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</si>
  <si>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</si>
  <si>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</si>
  <si>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</si>
  <si>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</si>
  <si>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</si>
  <si>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</si>
  <si>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</si>
  <si>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</si>
  <si>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</si>
  <si>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</si>
  <si>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</si>
  <si>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</si>
  <si>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</si>
  <si>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</si>
  <si>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</si>
  <si>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</si>
  <si>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</si>
  <si>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</si>
  <si>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</si>
  <si>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</si>
  <si>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</si>
  <si>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</si>
  <si>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</si>
  <si>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</si>
  <si>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</si>
  <si>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</si>
  <si>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</si>
  <si>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</si>
  <si>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</si>
  <si>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</si>
  <si>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</si>
  <si>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</si>
  <si>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</si>
  <si>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</si>
  <si>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</si>
  <si>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</si>
  <si>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</si>
  <si>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</si>
  <si>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</si>
  <si>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</si>
  <si>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</si>
  <si>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</si>
  <si>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</si>
  <si>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</si>
  <si>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</si>
  <si>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</si>
  <si>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</si>
  <si>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</si>
  <si>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</si>
  <si>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</si>
  <si>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</si>
  <si>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</si>
  <si>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</si>
  <si>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</si>
  <si>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</si>
  <si>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</si>
  <si>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</si>
  <si>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</si>
  <si>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</si>
  <si>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</si>
  <si>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</si>
  <si>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</si>
  <si>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</si>
  <si>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</si>
  <si>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</si>
  <si>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</si>
  <si>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</si>
  <si>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</si>
  <si>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</si>
  <si>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</si>
  <si>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</si>
  <si>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</si>
  <si>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</si>
  <si>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</si>
  <si>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</si>
  <si>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</si>
  <si>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</si>
  <si>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</si>
  <si>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</si>
  <si>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</si>
  <si>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</si>
  <si>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</si>
  <si>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</si>
  <si>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</si>
  <si>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</si>
  <si>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</si>
  <si>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</si>
  <si>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</si>
  <si>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</si>
  <si>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</si>
  <si>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</si>
  <si>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</si>
  <si>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</si>
  <si>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</si>
  <si>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</si>
  <si>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</si>
  <si>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</si>
  <si>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</si>
  <si>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</si>
  <si>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</si>
  <si>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</si>
  <si>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</si>
  <si>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</si>
  <si>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</si>
  <si>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</si>
  <si>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</si>
  <si>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</si>
  <si>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</si>
  <si>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</si>
  <si>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</si>
  <si>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</si>
  <si>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</si>
  <si>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</si>
  <si>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</si>
  <si>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</si>
  <si>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</si>
  <si>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</si>
  <si>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</si>
  <si>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</si>
  <si>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</si>
  <si>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</si>
  <si>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</si>
  <si>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</si>
  <si>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</si>
  <si>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</si>
  <si>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</si>
  <si>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</si>
  <si>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</si>
  <si>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</si>
  <si>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</si>
  <si>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</si>
  <si>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</si>
  <si>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</si>
  <si>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</si>
  <si>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</si>
  <si>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</si>
  <si>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</si>
  <si>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</si>
  <si>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</si>
  <si>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</si>
  <si>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</si>
  <si>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</si>
  <si>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</si>
  <si>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</si>
  <si>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</si>
  <si>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</si>
  <si>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</si>
  <si>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</si>
  <si>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</si>
  <si>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</si>
  <si>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</si>
  <si>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</si>
  <si>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</si>
  <si>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</si>
  <si>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</si>
  <si>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</si>
  <si>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</si>
  <si>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</si>
  <si>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</si>
  <si>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</si>
  <si>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</si>
  <si>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</si>
  <si>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</si>
  <si>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</si>
  <si>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</si>
  <si>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</si>
  <si>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</si>
  <si>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</si>
  <si>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</si>
  <si>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</si>
  <si>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</si>
  <si>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</si>
  <si>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</si>
  <si>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</si>
  <si>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</si>
  <si>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</si>
  <si>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</si>
  <si>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</si>
  <si>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</si>
  <si>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</si>
  <si>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</si>
  <si>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</si>
  <si>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</si>
  <si>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</si>
  <si>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</si>
  <si>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</si>
  <si>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</si>
  <si>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</si>
  <si>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</si>
  <si>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</si>
  <si>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</si>
  <si>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</si>
  <si>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</si>
  <si>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</si>
  <si>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</si>
  <si>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</si>
  <si>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</si>
  <si>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</si>
  <si>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</si>
  <si>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</si>
  <si>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</si>
  <si>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</si>
  <si>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</si>
  <si>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</si>
  <si>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</si>
  <si>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</si>
  <si>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</si>
  <si>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</si>
  <si>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</si>
  <si>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</si>
  <si>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</si>
  <si>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</si>
  <si>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</si>
  <si>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</si>
  <si>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</si>
  <si>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</si>
  <si>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</si>
  <si>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</si>
  <si>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</si>
  <si>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</si>
  <si>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</si>
  <si>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</si>
  <si>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</si>
  <si>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</si>
  <si>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</si>
  <si>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</si>
  <si>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</si>
  <si>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</si>
  <si>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</si>
  <si>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</si>
  <si>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</si>
  <si>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</si>
  <si>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</si>
  <si>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</si>
  <si>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</si>
  <si>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</si>
  <si>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</si>
  <si>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</si>
  <si>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</si>
  <si>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</si>
  <si>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</si>
  <si>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</si>
  <si>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</si>
  <si>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</si>
  <si>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</si>
  <si>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</si>
  <si>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</si>
  <si>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</si>
  <si>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</si>
  <si>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</si>
  <si>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</si>
  <si>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</si>
  <si>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</si>
  <si>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</si>
  <si>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</si>
  <si>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</si>
  <si>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</si>
  <si>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</si>
  <si>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</si>
  <si>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</si>
  <si>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</si>
  <si>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</si>
  <si>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</si>
  <si>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</si>
  <si>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</si>
  <si>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</si>
  <si>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</si>
  <si>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</si>
  <si>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</si>
  <si>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</si>
  <si>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</si>
  <si>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</si>
  <si>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</si>
  <si>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</si>
  <si>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</si>
  <si>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</si>
  <si>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</si>
  <si>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</si>
  <si>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</si>
  <si>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</si>
  <si>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</si>
  <si>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</si>
  <si>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</si>
  <si>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</si>
  <si>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</si>
  <si>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</si>
  <si>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</si>
  <si>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</si>
  <si>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</si>
  <si>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</si>
  <si>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</si>
  <si>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</si>
  <si>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</si>
  <si>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</si>
  <si>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</si>
  <si>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</si>
  <si>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</si>
  <si>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</si>
  <si>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</si>
  <si>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</si>
  <si>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</si>
  <si>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</si>
  <si>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</si>
  <si>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</si>
  <si>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</si>
  <si>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</si>
  <si>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</si>
  <si>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</si>
  <si>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</si>
  <si>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</si>
  <si>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</si>
  <si>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</si>
  <si>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</si>
  <si>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</si>
  <si>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</si>
  <si>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</si>
  <si>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</si>
  <si>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</si>
  <si>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</si>
  <si>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</si>
  <si>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</si>
  <si>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</si>
  <si>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</si>
  <si>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</si>
  <si>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</si>
  <si>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</si>
  <si>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</si>
  <si>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</si>
  <si>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</si>
  <si>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</si>
  <si>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</si>
  <si>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</si>
  <si>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</si>
  <si>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</si>
  <si>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</si>
  <si>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</si>
  <si>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</si>
  <si>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</si>
  <si>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</si>
  <si>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</si>
  <si>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</si>
  <si>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</si>
  <si>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</si>
  <si>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</si>
  <si>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</si>
  <si>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</si>
  <si>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</si>
  <si>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</si>
  <si>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</si>
  <si>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</si>
  <si>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</si>
  <si>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</si>
  <si>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</si>
  <si>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</si>
  <si>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</si>
  <si>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</si>
  <si>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</si>
  <si>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</si>
  <si>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</si>
  <si>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</si>
  <si>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</si>
  <si>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</si>
  <si>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</si>
  <si>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</si>
  <si>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</si>
  <si>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</si>
  <si>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</si>
  <si>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</si>
  <si>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</si>
  <si>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</si>
  <si>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</si>
  <si>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</si>
  <si>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</si>
  <si>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</si>
  <si>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</si>
  <si>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</si>
  <si>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</si>
  <si>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</si>
  <si>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</si>
  <si>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</si>
  <si>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</si>
  <si>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</si>
  <si>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</si>
  <si>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</si>
  <si>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</si>
  <si>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</si>
  <si>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</si>
  <si>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</si>
  <si>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</si>
  <si>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</si>
  <si>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</si>
  <si>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</si>
  <si>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</si>
  <si>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</si>
  <si>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</si>
  <si>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</si>
  <si>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</si>
  <si>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</si>
  <si>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</si>
  <si>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</si>
  <si>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</si>
  <si>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</si>
  <si>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</si>
  <si>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</si>
  <si>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</si>
  <si>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</si>
  <si>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</si>
  <si>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</si>
  <si>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</si>
  <si>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</si>
  <si>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</si>
  <si>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</si>
  <si>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</si>
  <si>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</si>
  <si>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</si>
  <si>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</si>
  <si>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</si>
  <si>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</si>
  <si>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</si>
  <si>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</si>
  <si>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</si>
  <si>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</si>
  <si>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</si>
  <si>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</si>
  <si>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</si>
  <si>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</si>
  <si>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</si>
  <si>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</si>
  <si>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</si>
  <si>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</si>
  <si>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</si>
  <si>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</si>
  <si>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</si>
  <si>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</si>
  <si>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</si>
  <si>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</si>
  <si>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</si>
  <si>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</si>
  <si>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</si>
  <si>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</si>
  <si>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</si>
  <si>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</si>
  <si>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</si>
  <si>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</si>
  <si>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</si>
  <si>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</si>
  <si>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</si>
  <si>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</si>
  <si>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</si>
  <si>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</si>
  <si>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</si>
  <si>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</si>
  <si>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</si>
  <si>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</si>
  <si>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</si>
  <si>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</si>
  <si>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</si>
  <si>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</si>
  <si>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</si>
  <si>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</si>
  <si>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</si>
  <si>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</si>
  <si>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</si>
  <si>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</si>
  <si>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</si>
  <si>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</si>
  <si>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</si>
  <si>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</si>
  <si>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</si>
  <si>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</si>
  <si>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</si>
  <si>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</si>
  <si>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</si>
  <si>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</si>
  <si>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</si>
  <si>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</si>
  <si>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</si>
  <si>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</si>
  <si>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</si>
  <si>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</si>
  <si>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</si>
  <si>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</si>
  <si>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</si>
  <si>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</si>
  <si>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</si>
  <si>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</si>
  <si>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</si>
  <si>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</si>
  <si>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</si>
  <si>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</si>
  <si>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</si>
  <si>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</si>
  <si>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</si>
  <si>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</si>
  <si>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</si>
  <si>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</si>
  <si>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</si>
  <si>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</si>
  <si>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</si>
  <si>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</si>
  <si>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</si>
  <si>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</si>
  <si>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</si>
  <si>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</si>
  <si>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</si>
  <si>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</si>
  <si>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</si>
  <si>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</si>
  <si>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</si>
  <si>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</si>
  <si>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</si>
  <si>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</si>
  <si>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</si>
  <si>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</si>
  <si>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</si>
  <si>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</si>
  <si>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</si>
  <si>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</si>
  <si>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</si>
  <si>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</si>
  <si>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</si>
  <si>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</si>
  <si>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</si>
  <si>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</si>
  <si>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</si>
  <si>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</si>
  <si>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</si>
  <si>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</si>
  <si>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</si>
  <si>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</si>
  <si>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</si>
  <si>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</si>
  <si>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</si>
  <si>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</si>
  <si>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</si>
  <si>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</si>
  <si>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</si>
  <si>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</si>
  <si>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</si>
  <si>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</si>
  <si>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</si>
  <si>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</si>
  <si>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</si>
  <si>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</si>
  <si>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</si>
  <si>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</si>
  <si>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</si>
  <si>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</si>
  <si>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</si>
  <si>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</si>
  <si>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</si>
  <si>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</si>
  <si>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</si>
  <si>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</si>
  <si>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</si>
  <si>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</si>
  <si>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</si>
  <si>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</si>
  <si>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</si>
  <si>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</si>
  <si>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</si>
  <si>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</si>
  <si>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</si>
  <si>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</si>
  <si>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</si>
  <si>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</si>
  <si>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</si>
  <si>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</si>
  <si>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</si>
  <si>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</si>
  <si>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</si>
  <si>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</si>
  <si>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</si>
  <si>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</si>
  <si>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</si>
  <si>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</si>
  <si>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</si>
  <si>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</si>
  <si>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</si>
  <si>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</si>
  <si>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</si>
  <si>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</si>
  <si>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</si>
  <si>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</si>
  <si>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</si>
  <si>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</si>
  <si>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</si>
  <si>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</si>
  <si>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</si>
  <si>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</si>
  <si>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</si>
  <si>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</si>
  <si>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</si>
  <si>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</si>
  <si>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</si>
  <si>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</si>
  <si>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</si>
  <si>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</si>
  <si>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</si>
  <si>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</si>
  <si>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</si>
  <si>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</si>
  <si>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</si>
  <si>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</si>
  <si>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</si>
  <si>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</si>
  <si>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</si>
  <si>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</si>
  <si>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</si>
  <si>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</si>
  <si>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</si>
  <si>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</si>
  <si>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</si>
  <si>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</si>
  <si>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</si>
  <si>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</si>
  <si>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</si>
  <si>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</si>
  <si>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</si>
  <si>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</si>
  <si>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</si>
  <si>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</si>
  <si>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</si>
  <si>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</si>
  <si>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</si>
  <si>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</si>
  <si>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</si>
  <si>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</si>
  <si>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</si>
  <si>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</si>
  <si>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</si>
  <si>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</si>
  <si>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</si>
  <si>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</si>
  <si>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</si>
  <si>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</si>
  <si>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</si>
  <si>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</si>
  <si>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</si>
  <si>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</si>
  <si>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</si>
  <si>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</si>
  <si>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</si>
  <si>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</si>
  <si>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</si>
  <si>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</si>
  <si>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</si>
  <si>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</si>
  <si>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</si>
  <si>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</si>
  <si>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</si>
  <si>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</si>
  <si>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</si>
  <si>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</si>
  <si>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</si>
  <si>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</si>
  <si>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</si>
  <si>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</si>
  <si>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</si>
  <si>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</si>
  <si>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</si>
  <si>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</si>
  <si>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</si>
  <si>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</si>
  <si>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</si>
  <si>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</si>
  <si>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</si>
  <si>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</si>
  <si>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</si>
  <si>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</si>
  <si>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</si>
  <si>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</si>
  <si>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</si>
  <si>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</si>
  <si>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</si>
  <si>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</si>
  <si>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</si>
  <si>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</si>
  <si>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</si>
  <si>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</si>
  <si>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</si>
  <si>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</si>
  <si>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</si>
  <si>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</si>
  <si>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</si>
  <si>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</si>
  <si>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</si>
  <si>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</si>
  <si>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</si>
  <si>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</si>
  <si>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</si>
  <si>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</si>
  <si>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</si>
  <si>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</si>
  <si>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</si>
  <si>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</si>
  <si>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</si>
  <si>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</si>
  <si>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</si>
  <si>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</si>
  <si>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</si>
  <si>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</si>
  <si>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</si>
  <si>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</si>
  <si>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</si>
  <si>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</si>
  <si>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</si>
  <si>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</si>
  <si>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</si>
  <si>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</si>
  <si>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</si>
  <si>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</si>
  <si>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</si>
  <si>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</si>
  <si>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</si>
  <si>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</si>
  <si>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</si>
  <si>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</si>
  <si>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</si>
  <si>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</si>
  <si>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</si>
  <si>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</si>
  <si>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</si>
  <si>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</si>
  <si>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</si>
  <si>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</si>
  <si>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</si>
  <si>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</si>
  <si>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</si>
  <si>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</si>
  <si>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</si>
  <si>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</si>
  <si>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</si>
  <si>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</si>
  <si>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</si>
  <si>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</si>
  <si>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</si>
  <si>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</si>
  <si>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</si>
  <si>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</si>
  <si>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</si>
  <si>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</si>
  <si>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</si>
  <si>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</si>
  <si>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</si>
  <si>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</si>
  <si>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</si>
  <si>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</si>
  <si>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</si>
  <si>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</si>
  <si>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</si>
  <si>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</si>
  <si>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</si>
  <si>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</si>
  <si>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</si>
  <si>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</si>
  <si>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</si>
  <si>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</si>
  <si>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</si>
  <si>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</si>
  <si>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</si>
  <si>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</si>
  <si>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</si>
  <si>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</si>
  <si>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</si>
  <si>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</si>
  <si>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</si>
  <si>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</si>
  <si>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</si>
  <si>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</si>
  <si>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</si>
  <si>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</si>
  <si>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</si>
  <si>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</si>
  <si>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</si>
  <si>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</si>
  <si>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</si>
  <si>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</si>
  <si>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</si>
  <si>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</si>
  <si>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</si>
  <si>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</si>
  <si>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</si>
  <si>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</si>
  <si>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</si>
  <si>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</si>
  <si>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</si>
  <si>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</si>
  <si>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</si>
  <si>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</si>
  <si>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</si>
  <si>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</si>
  <si>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</si>
  <si>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</si>
  <si>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</si>
  <si>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</si>
  <si>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</si>
  <si>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</si>
  <si>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</si>
  <si>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</si>
  <si>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</si>
  <si>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</si>
  <si>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</si>
  <si>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</si>
  <si>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</si>
  <si>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</si>
  <si>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</si>
  <si>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</si>
  <si>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</si>
  <si>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</si>
  <si>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</si>
  <si>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</si>
  <si>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</si>
  <si>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</si>
  <si>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</si>
  <si>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</si>
  <si>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</si>
  <si>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</si>
  <si>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</si>
  <si>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</si>
  <si>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</si>
  <si>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</si>
  <si>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</si>
  <si>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</si>
  <si>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</si>
  <si>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</si>
  <si>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</si>
  <si>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</si>
  <si>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</si>
  <si>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</si>
  <si>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</si>
  <si>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</si>
  <si>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</si>
  <si>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</si>
  <si>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</si>
  <si>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</si>
  <si>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</si>
  <si>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</si>
  <si>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</si>
  <si>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</si>
  <si>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</si>
  <si>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</si>
  <si>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</si>
  <si>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</si>
  <si>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</si>
  <si>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</si>
  <si>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</si>
  <si>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</si>
  <si>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</si>
  <si>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</si>
  <si>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</si>
  <si>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</si>
  <si>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</si>
  <si>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</si>
  <si>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</si>
  <si>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</si>
  <si>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</si>
  <si>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</si>
  <si>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</si>
  <si>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</si>
  <si>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</si>
  <si>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</si>
  <si>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</si>
  <si>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</si>
  <si>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</si>
  <si>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</si>
  <si>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</si>
  <si>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</si>
  <si>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</si>
  <si>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</si>
  <si>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</si>
  <si>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</si>
  <si>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</si>
  <si>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</si>
  <si>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</si>
  <si>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</si>
  <si>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</si>
  <si>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</si>
  <si>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</si>
  <si>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</si>
  <si>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</si>
  <si>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</si>
  <si>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</si>
  <si>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</si>
  <si>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</si>
  <si>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</si>
  <si>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</si>
  <si>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</si>
  <si>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</si>
  <si>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</si>
  <si>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</si>
  <si>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</si>
  <si>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</si>
  <si>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</si>
  <si>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</si>
  <si>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</si>
  <si>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</si>
  <si>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</si>
  <si>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</si>
  <si>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</si>
  <si>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</si>
  <si>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</si>
  <si>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</si>
  <si>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</si>
  <si>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</si>
  <si>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</si>
  <si>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</si>
  <si>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</si>
  <si>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</si>
  <si>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</si>
  <si>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</si>
  <si>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</si>
  <si>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</si>
  <si>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</si>
  <si>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</si>
  <si>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</si>
  <si>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</si>
  <si>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</si>
  <si>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</si>
  <si>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</si>
  <si>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</si>
  <si>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</si>
  <si>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</si>
  <si>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</si>
  <si>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</si>
  <si>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</si>
  <si>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</si>
  <si>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</si>
  <si>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</si>
  <si>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</si>
  <si>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</si>
  <si>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</si>
  <si>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</si>
  <si>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</si>
  <si>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</si>
  <si>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</si>
  <si>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</si>
  <si>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</si>
  <si>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</si>
  <si>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</si>
  <si>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</si>
  <si>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</si>
  <si>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</si>
  <si>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</si>
  <si>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</si>
  <si>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</si>
  <si>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</si>
  <si>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</si>
  <si>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</si>
  <si>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</si>
  <si>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</si>
  <si>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</si>
  <si>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</si>
  <si>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</si>
  <si>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</si>
  <si>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</si>
  <si>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</si>
  <si>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</si>
  <si>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</si>
  <si>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</si>
  <si>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</si>
  <si>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</si>
  <si>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</si>
  <si>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</si>
  <si>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</si>
  <si>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</si>
  <si>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</si>
  <si>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</si>
  <si>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</si>
  <si>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</si>
  <si>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</si>
  <si>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</si>
  <si>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</si>
  <si>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</si>
  <si>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</si>
  <si>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</si>
  <si>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</si>
  <si>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</si>
  <si>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</si>
  <si>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</si>
  <si>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</si>
  <si>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</si>
  <si>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</si>
  <si>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</si>
  <si>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</si>
  <si>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</si>
  <si>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</si>
  <si>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</si>
  <si>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</si>
  <si>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</si>
  <si>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</si>
  <si>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</si>
  <si>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</si>
  <si>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</si>
  <si>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</si>
  <si>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</si>
  <si>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</si>
  <si>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</si>
  <si>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</si>
  <si>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</si>
  <si>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</si>
  <si>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</si>
  <si>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</si>
  <si>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</si>
  <si>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</si>
  <si>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</si>
  <si>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</si>
  <si>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</si>
  <si>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</si>
  <si>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</si>
  <si>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</si>
  <si>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</si>
  <si>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</si>
  <si>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</si>
  <si>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</si>
  <si>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</si>
  <si>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</si>
  <si>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</si>
  <si>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</si>
  <si>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</si>
  <si>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</si>
  <si>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</si>
  <si>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</si>
  <si>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</si>
  <si>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</si>
  <si>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</si>
  <si>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</si>
  <si>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</si>
  <si>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</si>
  <si>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</si>
  <si>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</si>
  <si>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</si>
  <si>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</si>
  <si>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</si>
  <si>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</si>
  <si>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</si>
  <si>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</si>
  <si>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</si>
  <si>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</si>
  <si>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</si>
  <si>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</si>
  <si>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</si>
  <si>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</si>
  <si>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</si>
  <si>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</si>
  <si>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</si>
  <si>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</si>
  <si>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</si>
  <si>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</si>
  <si>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</si>
  <si>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</si>
  <si>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</si>
  <si>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</si>
  <si>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</si>
  <si>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</si>
  <si>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</si>
  <si>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</si>
  <si>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</si>
  <si>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</si>
  <si>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</si>
  <si>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</si>
  <si>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</si>
  <si>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</si>
  <si>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</si>
  <si>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</si>
  <si>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</si>
  <si>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</si>
  <si>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</si>
  <si>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</si>
  <si>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</si>
  <si>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</si>
  <si>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</si>
  <si>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</si>
  <si>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</si>
  <si>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</si>
  <si>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</si>
  <si>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</si>
  <si>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</si>
  <si>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</si>
  <si>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</si>
  <si>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</si>
  <si>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</si>
  <si>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</si>
  <si>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</si>
  <si>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</si>
  <si>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</si>
  <si>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</si>
  <si>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</si>
  <si>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</si>
  <si>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</si>
  <si>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</si>
  <si>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</si>
  <si>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</si>
  <si>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</si>
  <si>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</si>
  <si>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</si>
  <si>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</si>
  <si>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</si>
  <si>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</si>
  <si>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</si>
  <si>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</si>
  <si>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</si>
  <si>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</si>
  <si>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</si>
  <si>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</si>
  <si>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</si>
  <si>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</si>
  <si>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</si>
  <si>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</si>
  <si>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</si>
  <si>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</si>
  <si>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</si>
  <si>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</si>
  <si>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</si>
  <si>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</si>
  <si>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</si>
  <si>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</si>
  <si>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</si>
  <si>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</si>
  <si>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</si>
  <si>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</si>
  <si>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</si>
  <si>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</si>
  <si>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</si>
  <si>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</si>
  <si>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</si>
  <si>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</si>
  <si>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</si>
  <si>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</si>
  <si>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</si>
  <si>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</si>
  <si>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</si>
  <si>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</si>
  <si>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</si>
  <si>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</si>
  <si>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</si>
  <si>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</si>
  <si>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</si>
  <si>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</si>
  <si>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</si>
  <si>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</si>
  <si>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</si>
  <si>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</si>
  <si>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</si>
  <si>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</si>
  <si>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</si>
  <si>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</si>
  <si>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</si>
  <si>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</si>
  <si>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</si>
  <si>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</si>
  <si>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</si>
  <si>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</si>
  <si>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</si>
  <si>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</si>
  <si>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</si>
  <si>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</si>
  <si>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</si>
  <si>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</si>
  <si>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</si>
  <si>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</si>
  <si>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</si>
  <si>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</si>
  <si>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</si>
  <si>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</si>
  <si>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</si>
  <si>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</si>
  <si>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</si>
  <si>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</si>
  <si>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</si>
  <si>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</si>
  <si>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</si>
  <si>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</si>
  <si>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</si>
  <si>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</si>
  <si>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</si>
  <si>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</si>
  <si>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</si>
  <si>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</si>
  <si>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</si>
  <si>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</si>
  <si>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</si>
  <si>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</si>
  <si>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</si>
  <si>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</si>
  <si>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</si>
  <si>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</si>
  <si>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</si>
  <si>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</si>
  <si>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</si>
  <si>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</si>
  <si>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</si>
  <si>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</si>
  <si>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</si>
  <si>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</si>
  <si>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</si>
  <si>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</si>
  <si>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</si>
  <si>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</si>
  <si>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</si>
  <si>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</si>
  <si>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</si>
  <si>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</si>
  <si>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</si>
  <si>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</si>
  <si>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</si>
  <si>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</si>
  <si>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</si>
  <si>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</si>
  <si>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</si>
  <si>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</si>
  <si>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</si>
  <si>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</si>
  <si>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</si>
  <si>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</si>
  <si>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</si>
  <si>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</si>
  <si>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</si>
  <si>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</si>
  <si>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</si>
  <si>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</si>
  <si>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</si>
  <si>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</si>
  <si>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</si>
  <si>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</si>
  <si>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</si>
  <si>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</si>
  <si>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</si>
  <si>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</si>
  <si>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</si>
  <si>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</si>
  <si>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</si>
  <si>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</si>
  <si>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</si>
  <si>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</si>
  <si>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</si>
  <si>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</si>
  <si>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</si>
  <si>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</si>
  <si>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</si>
  <si>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</si>
  <si>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</si>
  <si>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</si>
  <si>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</si>
  <si>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</si>
  <si>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</si>
  <si>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</si>
  <si>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</si>
  <si>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</si>
  <si>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</si>
  <si>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</si>
  <si>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</si>
  <si>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</si>
  <si>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</si>
  <si>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</si>
  <si>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</si>
  <si>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</si>
  <si>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</si>
  <si>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</si>
  <si>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</si>
  <si>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</si>
  <si>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</si>
  <si>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</si>
  <si>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</si>
  <si>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</si>
  <si>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</si>
  <si>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</si>
  <si>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</si>
  <si>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</si>
  <si>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</si>
  <si>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</si>
  <si>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</si>
  <si>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</si>
  <si>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</si>
  <si>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</si>
  <si>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</si>
  <si>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</si>
  <si>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</si>
  <si>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</si>
  <si>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</si>
  <si>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</si>
  <si>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</si>
  <si>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</si>
  <si>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</si>
  <si>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</si>
  <si>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</si>
  <si>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</si>
  <si>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</si>
  <si>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</si>
  <si>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</si>
  <si>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</si>
  <si>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</si>
  <si>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</si>
  <si>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</si>
  <si>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</si>
  <si>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</si>
  <si>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</si>
  <si>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</si>
  <si>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</si>
  <si>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</si>
  <si>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</si>
  <si>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</si>
  <si>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</si>
  <si>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</si>
  <si>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</si>
  <si>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</si>
  <si>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</si>
  <si>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</si>
  <si>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</si>
  <si>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</si>
  <si>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</si>
  <si>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</si>
  <si>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</si>
  <si>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</si>
  <si>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</si>
  <si>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</si>
  <si>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</si>
  <si>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</si>
  <si>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</si>
  <si>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</si>
  <si>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</si>
  <si>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</si>
  <si>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</si>
  <si>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</si>
  <si>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</si>
  <si>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</si>
  <si>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</si>
  <si>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</si>
  <si>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</si>
  <si>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</si>
  <si>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</si>
  <si>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</si>
  <si>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</si>
  <si>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</si>
  <si>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</si>
  <si>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</si>
  <si>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</si>
  <si>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</si>
  <si>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</si>
  <si>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</si>
  <si>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</si>
  <si>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</si>
  <si>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</si>
  <si>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</si>
  <si>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</si>
  <si>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</si>
  <si>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</si>
  <si>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</si>
  <si>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</si>
  <si>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</si>
  <si>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</si>
  <si>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</si>
  <si>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</si>
  <si>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</si>
  <si>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</si>
  <si>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</si>
  <si>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</si>
  <si>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</si>
  <si>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</si>
  <si>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</si>
  <si>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</si>
  <si>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</si>
  <si>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</si>
  <si>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</si>
  <si>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</si>
  <si>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</si>
  <si>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</si>
  <si>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</si>
  <si>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</si>
  <si>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</si>
  <si>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</si>
  <si>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</si>
  <si>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</si>
  <si>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</si>
  <si>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</si>
  <si>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</si>
  <si>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</si>
  <si>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</si>
  <si>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</si>
  <si>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</si>
  <si>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</si>
  <si>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</si>
  <si>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</si>
  <si>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</si>
  <si>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</si>
  <si>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</si>
  <si>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</si>
  <si>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</si>
  <si>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</si>
  <si>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</si>
  <si>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</si>
  <si>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</si>
  <si>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</si>
  <si>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</si>
  <si>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</si>
  <si>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</si>
  <si>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</si>
  <si>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</si>
  <si>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</si>
  <si>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</si>
  <si>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</si>
  <si>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</si>
  <si>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</si>
  <si>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</si>
  <si>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</si>
  <si>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</si>
  <si>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</si>
  <si>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</si>
  <si>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</si>
  <si>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</si>
  <si>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</si>
  <si>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</si>
  <si>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</si>
  <si>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</si>
  <si>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</si>
  <si>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</si>
  <si>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</si>
  <si>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</si>
  <si>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</si>
  <si>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</si>
  <si>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</si>
  <si>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</si>
  <si>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</si>
  <si>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</si>
  <si>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</si>
  <si>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</si>
  <si>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</si>
  <si>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</si>
  <si>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</si>
  <si>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</si>
  <si>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</si>
  <si>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</si>
  <si>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</si>
  <si>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</si>
  <si>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</si>
  <si>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</si>
  <si>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</si>
  <si>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</si>
  <si>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</si>
  <si>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</si>
  <si>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</si>
  <si>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</si>
  <si>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</si>
  <si>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</si>
  <si>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</si>
  <si>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</si>
  <si>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</si>
  <si>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</si>
  <si>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</si>
  <si>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</si>
  <si>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</si>
  <si>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</si>
  <si>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</si>
  <si>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</si>
  <si>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</si>
  <si>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</si>
  <si>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</si>
  <si>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</si>
  <si>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</si>
  <si>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</si>
  <si>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</si>
  <si>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</si>
  <si>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</si>
  <si>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</si>
  <si>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</si>
  <si>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</si>
  <si>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</si>
  <si>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</si>
  <si>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</si>
  <si>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</si>
  <si>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</si>
  <si>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</si>
  <si>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</si>
  <si>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</si>
  <si>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</si>
  <si>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</si>
  <si>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</si>
  <si>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</si>
  <si>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</si>
  <si>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</si>
  <si>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</si>
  <si>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</si>
  <si>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</si>
  <si>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</si>
  <si>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</si>
  <si>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</si>
  <si>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</si>
  <si>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</si>
  <si>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</si>
  <si>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</si>
  <si>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</si>
  <si>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</si>
  <si>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</si>
  <si>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</si>
  <si>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</si>
  <si>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</si>
  <si>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</si>
  <si>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</si>
  <si>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</si>
  <si>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</si>
  <si>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</si>
  <si>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</si>
  <si>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</si>
  <si>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</si>
  <si>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</si>
  <si>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</si>
  <si>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</si>
  <si>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</si>
  <si>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</si>
  <si>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</si>
  <si>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</si>
  <si>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</si>
  <si>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</si>
  <si>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</si>
  <si>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</si>
  <si>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</si>
  <si>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</si>
  <si>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</si>
  <si>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</si>
  <si>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</si>
  <si>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</si>
  <si>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</si>
  <si>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</si>
  <si>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</si>
  <si>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</si>
  <si>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</si>
  <si>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</si>
  <si>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</si>
  <si>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</si>
  <si>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</si>
  <si>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</si>
  <si>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</si>
  <si>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</si>
  <si>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</si>
  <si>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</si>
  <si>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</si>
  <si>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</si>
  <si>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</si>
  <si>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</si>
  <si>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</si>
  <si>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</si>
  <si>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</si>
  <si>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</si>
  <si>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</si>
  <si>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</si>
  <si>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</si>
  <si>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</si>
  <si>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</si>
  <si>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</si>
  <si>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</si>
  <si>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</si>
  <si>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</si>
  <si>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</si>
  <si>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</si>
  <si>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</si>
  <si>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</si>
  <si>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</si>
  <si>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</si>
  <si>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</si>
  <si>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</si>
  <si>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</si>
  <si>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</si>
  <si>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</si>
  <si>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</si>
  <si>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</si>
  <si>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</si>
  <si>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</si>
  <si>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</si>
  <si>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</si>
  <si>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</si>
  <si>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</si>
  <si>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</si>
  <si>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</si>
  <si>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</si>
  <si>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</si>
  <si>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</si>
  <si>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</si>
  <si>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</si>
  <si>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</si>
  <si>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</si>
  <si>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</si>
  <si>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</si>
  <si>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</si>
  <si>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</si>
  <si>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</si>
  <si>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</si>
  <si>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</si>
  <si>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</si>
  <si>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</si>
  <si>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</si>
  <si>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</si>
  <si>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</si>
  <si>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</si>
  <si>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</si>
  <si>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</si>
  <si>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</si>
  <si>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</si>
  <si>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</si>
  <si>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</si>
  <si>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</si>
  <si>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</si>
  <si>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</si>
  <si>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</si>
  <si>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</si>
  <si>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</si>
  <si>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</si>
  <si>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</si>
  <si>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</si>
  <si>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</si>
  <si>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</si>
  <si>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</si>
  <si>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</si>
  <si>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</si>
  <si>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</si>
  <si>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</si>
  <si>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</si>
  <si>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</si>
  <si>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</si>
  <si>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</si>
  <si>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</si>
  <si>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</si>
  <si>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</si>
  <si>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</si>
  <si>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</si>
  <si>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</si>
  <si>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</si>
  <si>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</si>
  <si>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</si>
  <si>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</si>
  <si>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</si>
  <si>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</si>
  <si>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</si>
  <si>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</si>
  <si>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</si>
  <si>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</si>
  <si>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</si>
  <si>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</si>
  <si>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</si>
  <si>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</si>
  <si>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</si>
  <si>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</si>
  <si>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</si>
  <si>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</si>
  <si>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</si>
  <si>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</si>
  <si>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</si>
  <si>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</si>
  <si>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</si>
  <si>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</si>
  <si>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</si>
  <si>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</si>
  <si>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</si>
  <si>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</si>
  <si>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</si>
  <si>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</si>
  <si>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</si>
  <si>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</si>
  <si>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</si>
  <si>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</si>
  <si>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</si>
  <si>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</si>
  <si>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</si>
  <si>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</si>
  <si>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</si>
  <si>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</si>
  <si>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</si>
  <si>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</si>
  <si>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</si>
  <si>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</si>
  <si>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</si>
  <si>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</si>
  <si>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</si>
  <si>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</si>
  <si>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</si>
  <si>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</si>
  <si>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</si>
  <si>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</si>
  <si>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</si>
  <si>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</si>
  <si>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</si>
  <si>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</si>
  <si>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</si>
  <si>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</si>
  <si>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</si>
  <si>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</si>
  <si>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</si>
  <si>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</si>
  <si>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</si>
  <si>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</si>
  <si>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</si>
  <si>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</si>
  <si>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</si>
  <si>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</si>
  <si>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</si>
  <si>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</si>
  <si>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</si>
  <si>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</si>
  <si>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</si>
  <si>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</si>
  <si>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</si>
  <si>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</si>
  <si>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</si>
  <si>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</si>
  <si>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</si>
  <si>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</si>
  <si>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</si>
  <si>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</si>
  <si>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</si>
  <si>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</si>
  <si>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</si>
  <si>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</si>
  <si>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</si>
  <si>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</si>
  <si>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</si>
  <si>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</si>
  <si>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</si>
  <si>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</si>
  <si>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</si>
  <si>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</si>
  <si>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</si>
  <si>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</si>
  <si>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</si>
  <si>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</si>
  <si>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</si>
  <si>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</si>
  <si>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</si>
  <si>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</si>
  <si>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</si>
  <si>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</si>
  <si>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</si>
  <si>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</si>
  <si>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</si>
  <si>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</si>
  <si>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</si>
  <si>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</si>
  <si>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</si>
  <si>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</si>
  <si>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</si>
  <si>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</si>
  <si>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</si>
  <si>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</si>
  <si>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</si>
  <si>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</si>
  <si>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</si>
  <si>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</si>
  <si>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</si>
  <si>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</si>
  <si>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</si>
  <si>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</si>
  <si>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</si>
  <si>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</si>
  <si>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</si>
  <si>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</si>
  <si>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</si>
  <si>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</si>
  <si>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</si>
  <si>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</si>
  <si>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</si>
  <si>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</si>
  <si>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</si>
  <si>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</si>
  <si>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</si>
  <si>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</si>
  <si>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</si>
  <si>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</si>
  <si>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</si>
  <si>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</si>
  <si>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</si>
  <si>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</si>
  <si>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</si>
  <si>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</si>
  <si>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</si>
  <si>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</si>
  <si>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</si>
  <si>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</si>
  <si>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</si>
  <si>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</si>
  <si>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</si>
  <si>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</si>
  <si>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</si>
  <si>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</si>
  <si>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</si>
  <si>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</si>
  <si>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</si>
  <si>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</si>
  <si>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</si>
  <si>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</si>
  <si>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</si>
  <si>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</si>
  <si>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</si>
  <si>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</si>
  <si>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</si>
  <si>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</si>
  <si>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</si>
  <si>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</si>
  <si>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</si>
  <si>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</si>
  <si>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</si>
  <si>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</si>
  <si>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</si>
  <si>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</si>
  <si>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</si>
  <si>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</si>
  <si>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</si>
  <si>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</si>
  <si>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</si>
  <si>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</si>
  <si>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</si>
  <si>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</si>
  <si>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</si>
  <si>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</si>
  <si>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</si>
  <si>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</si>
  <si>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</si>
  <si>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</si>
  <si>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</si>
  <si>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</si>
  <si>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</si>
  <si>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</si>
  <si>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</si>
  <si>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</si>
  <si>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</si>
  <si>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</si>
  <si>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</si>
  <si>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</si>
  <si>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</si>
  <si>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</si>
  <si>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</si>
  <si>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</si>
  <si>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</si>
  <si>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</si>
  <si>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</si>
  <si>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</si>
  <si>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</si>
  <si>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</si>
  <si>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</si>
  <si>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</si>
  <si>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</si>
  <si>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</si>
  <si>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</si>
  <si>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</si>
  <si>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</si>
  <si>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</si>
  <si>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</si>
  <si>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</si>
  <si>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</si>
  <si>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</si>
  <si>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</si>
  <si>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</si>
  <si>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</si>
  <si>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</si>
  <si>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</si>
  <si>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</si>
  <si>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</si>
  <si>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</si>
  <si>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</si>
  <si>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</si>
  <si>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</si>
  <si>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</si>
  <si>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</si>
  <si>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</si>
  <si>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</si>
  <si>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</si>
  <si>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</si>
  <si>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</si>
  <si>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</si>
  <si>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</si>
  <si>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</si>
  <si>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</si>
  <si>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</si>
  <si>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</si>
  <si>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</si>
  <si>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</si>
  <si>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</si>
  <si>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</si>
  <si>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</si>
  <si>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</si>
  <si>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</si>
  <si>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</si>
  <si>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</si>
  <si>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</si>
  <si>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</si>
  <si>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</si>
  <si>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</si>
  <si>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</si>
  <si>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</si>
  <si>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</si>
  <si>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</si>
  <si>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</si>
  <si>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</si>
  <si>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</si>
  <si>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</si>
  <si>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</si>
  <si>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</si>
  <si>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</si>
  <si>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</si>
  <si>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</si>
  <si>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</si>
  <si>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</si>
  <si>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</si>
  <si>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</si>
  <si>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</si>
  <si>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</si>
  <si>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</si>
  <si>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</si>
  <si>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</si>
  <si>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</si>
  <si>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</si>
  <si>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</si>
  <si>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</si>
  <si>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</si>
  <si>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</si>
  <si>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</si>
  <si>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</si>
  <si>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</si>
  <si>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</si>
  <si>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</si>
  <si>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</si>
  <si>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</si>
  <si>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</si>
  <si>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</si>
  <si>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</si>
  <si>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</si>
  <si>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</si>
  <si>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</si>
  <si>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</si>
  <si>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</si>
  <si>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</si>
  <si>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</si>
  <si>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</si>
  <si>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</si>
  <si>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</si>
  <si>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</si>
  <si>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</si>
  <si>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</si>
  <si>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</si>
  <si>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</si>
  <si>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</si>
  <si>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</si>
  <si>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</si>
  <si>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</si>
  <si>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</si>
  <si>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</si>
  <si>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</si>
  <si>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</si>
  <si>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</si>
  <si>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</si>
  <si>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</si>
  <si>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</si>
  <si>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</si>
  <si>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</si>
  <si>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</si>
  <si>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</si>
  <si>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</si>
  <si>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</si>
  <si>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</si>
  <si>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</si>
  <si>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</si>
  <si>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</si>
  <si>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</si>
  <si>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</si>
  <si>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</si>
  <si>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</si>
  <si>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</si>
  <si>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</si>
  <si>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</si>
  <si>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</si>
  <si>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</si>
  <si>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</si>
  <si>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</si>
  <si>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</si>
  <si>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</si>
  <si>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</si>
  <si>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</si>
  <si>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</si>
  <si>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</si>
  <si>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</si>
  <si>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</si>
  <si>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</si>
  <si>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</si>
  <si>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</si>
  <si>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</si>
  <si>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</si>
  <si>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</si>
  <si>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</si>
  <si>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</si>
  <si>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</si>
  <si>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</si>
  <si>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</si>
  <si>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</si>
  <si>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</si>
  <si>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</si>
  <si>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</si>
  <si>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</si>
  <si>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</si>
  <si>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</si>
  <si>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</si>
  <si>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</si>
  <si>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</si>
  <si>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</si>
  <si>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</si>
  <si>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</si>
  <si>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</si>
  <si>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</si>
  <si>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</si>
  <si>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</si>
  <si>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</si>
  <si>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</si>
  <si>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</si>
  <si>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</si>
  <si>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</si>
  <si>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</si>
  <si>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</si>
  <si>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</si>
  <si>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</si>
  <si>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</si>
  <si>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</si>
  <si>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</si>
  <si>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</si>
  <si>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</si>
  <si>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</si>
  <si>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</si>
  <si>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</si>
  <si>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</si>
  <si>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</si>
  <si>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</si>
  <si>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</si>
  <si>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</si>
  <si>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</si>
  <si>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</si>
  <si>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</si>
  <si>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</si>
  <si>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</si>
  <si>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</si>
  <si>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</si>
  <si>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</si>
  <si>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</si>
  <si>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</si>
  <si>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</si>
  <si>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</si>
  <si>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</si>
  <si>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</si>
  <si>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</si>
  <si>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</si>
  <si>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</si>
  <si>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</si>
  <si>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</si>
  <si>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</si>
  <si>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</si>
  <si>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</si>
  <si>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</si>
  <si>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</si>
  <si>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</si>
  <si>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</si>
  <si>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</si>
  <si>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</si>
  <si>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</si>
  <si>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</si>
  <si>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</si>
  <si>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</si>
  <si>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</si>
  <si>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</si>
  <si>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</si>
  <si>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</si>
  <si>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</si>
  <si>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</si>
  <si>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</si>
  <si>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</si>
  <si>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</si>
  <si>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</si>
  <si>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</si>
  <si>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</si>
  <si>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</si>
  <si>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</si>
  <si>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</si>
  <si>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</si>
  <si>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</si>
  <si>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</si>
  <si>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</si>
  <si>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</si>
  <si>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</si>
  <si>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</si>
  <si>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</si>
  <si>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</si>
  <si>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</si>
  <si>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</si>
  <si>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</si>
  <si>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</si>
  <si>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</si>
  <si>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</si>
  <si>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</si>
  <si>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</si>
  <si>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</si>
  <si>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</si>
  <si>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</si>
  <si>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</si>
  <si>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</si>
  <si>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</si>
  <si>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</si>
  <si>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</si>
  <si>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</si>
  <si>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</si>
  <si>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</si>
  <si>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</si>
  <si>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</si>
  <si>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</si>
  <si>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</si>
  <si>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</si>
  <si>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</si>
  <si>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</si>
  <si>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</si>
  <si>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</si>
  <si>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</si>
  <si>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</si>
  <si>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</si>
  <si>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</si>
  <si>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</si>
  <si>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</si>
  <si>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</si>
  <si>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</si>
  <si>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</si>
  <si>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</si>
  <si>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</si>
  <si>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</si>
  <si>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</si>
  <si>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</si>
  <si>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</si>
  <si>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</si>
  <si>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</si>
  <si>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</si>
  <si>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</si>
  <si>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</si>
  <si>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</si>
  <si>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</si>
  <si>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</si>
  <si>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</si>
  <si>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</si>
  <si>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</si>
  <si>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</si>
  <si>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</si>
  <si>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</si>
  <si>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</si>
  <si>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</si>
  <si>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</si>
  <si>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</si>
  <si>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</si>
  <si>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</si>
  <si>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</si>
  <si>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</si>
  <si>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</si>
  <si>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</si>
  <si>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</si>
  <si>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</si>
  <si>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</si>
  <si>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</si>
  <si>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</si>
  <si>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</si>
  <si>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</si>
  <si>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</si>
  <si>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</si>
  <si>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</si>
  <si>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</si>
  <si>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</si>
  <si>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</si>
  <si>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</si>
  <si>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</si>
  <si>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</si>
  <si>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</si>
  <si>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</si>
  <si>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</si>
  <si>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</si>
  <si>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</si>
  <si>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</si>
  <si>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</si>
  <si>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</si>
  <si>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</si>
  <si>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</si>
  <si>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</si>
  <si>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</si>
  <si>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</si>
  <si>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</si>
  <si>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</si>
  <si>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</si>
  <si>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</si>
  <si>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</si>
  <si>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</si>
  <si>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</si>
  <si>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</si>
  <si>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</si>
  <si>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</si>
  <si>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</si>
  <si>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</si>
  <si>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</si>
  <si>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</si>
  <si>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</si>
  <si>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</si>
  <si>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</si>
  <si>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</si>
  <si>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</si>
  <si>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</si>
  <si>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</si>
  <si>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</si>
  <si>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</si>
  <si>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</si>
  <si>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</si>
  <si>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</si>
  <si>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</si>
  <si>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</si>
  <si>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</si>
  <si>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</si>
  <si>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</si>
  <si>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</si>
  <si>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</si>
  <si>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</si>
  <si>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</si>
  <si>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</si>
  <si>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</si>
  <si>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</si>
  <si>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</si>
  <si>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</si>
  <si>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</si>
  <si>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</si>
  <si>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</si>
  <si>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</si>
  <si>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</si>
  <si>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</si>
  <si>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</si>
  <si>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</si>
  <si>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</si>
  <si>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</si>
  <si>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</si>
  <si>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</si>
  <si>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</si>
  <si>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</si>
  <si>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</si>
  <si>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</si>
  <si>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</si>
  <si>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</si>
  <si>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</si>
  <si>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</si>
  <si>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</si>
  <si>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</si>
  <si>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</si>
  <si>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</si>
  <si>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</si>
  <si>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</si>
  <si>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</si>
  <si>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</si>
  <si>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</si>
  <si>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</si>
  <si>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</si>
  <si>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</si>
  <si>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</si>
  <si>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</si>
  <si>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</si>
  <si>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</si>
  <si>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</si>
  <si>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</si>
  <si>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</si>
  <si>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</si>
  <si>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</si>
  <si>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</si>
  <si>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</si>
  <si>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</si>
  <si>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</si>
  <si>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</si>
  <si>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</si>
  <si>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</si>
  <si>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</si>
  <si>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</si>
  <si>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</si>
  <si>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</si>
  <si>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</si>
  <si>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</si>
  <si>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</si>
  <si>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</si>
  <si>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</si>
  <si>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</si>
  <si>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</si>
  <si>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</si>
  <si>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</si>
  <si>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</si>
  <si>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</si>
  <si>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</si>
  <si>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</si>
  <si>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</si>
  <si>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</si>
  <si>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</si>
  <si>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</si>
  <si>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</si>
  <si>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</si>
  <si>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</si>
  <si>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</si>
  <si>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</si>
  <si>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</si>
  <si>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</si>
  <si>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</si>
  <si>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</si>
  <si>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</si>
  <si>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</si>
  <si>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</si>
  <si>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</si>
  <si>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</si>
  <si>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</si>
  <si>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</si>
  <si>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</si>
  <si>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</si>
  <si>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</si>
  <si>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</si>
  <si>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</si>
  <si>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</si>
  <si>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</si>
  <si>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</si>
  <si>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</si>
  <si>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</si>
  <si>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</si>
  <si>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</si>
  <si>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</si>
  <si>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</si>
  <si>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</si>
  <si>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</si>
  <si>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</si>
  <si>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</si>
  <si>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</si>
  <si>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</si>
  <si>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</si>
  <si>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</si>
  <si>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</si>
  <si>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</si>
  <si>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</si>
  <si>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</si>
  <si>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</si>
  <si>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</si>
  <si>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</si>
  <si>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</si>
  <si>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</si>
  <si>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</si>
  <si>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</si>
  <si>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</si>
  <si>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</si>
  <si>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</si>
  <si>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</si>
  <si>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</si>
  <si>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</si>
  <si>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</si>
  <si>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</si>
  <si>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</si>
  <si>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</si>
  <si>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</si>
  <si>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</si>
  <si>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</si>
  <si>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</si>
  <si>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</si>
  <si>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</si>
  <si>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</si>
  <si>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</si>
  <si>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</si>
  <si>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</si>
  <si>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</si>
  <si>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</si>
  <si>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</si>
  <si>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</si>
  <si>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</si>
  <si>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</si>
  <si>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</si>
  <si>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</si>
  <si>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</si>
  <si>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</si>
  <si>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</si>
  <si>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</si>
  <si>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</si>
  <si>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</si>
  <si>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</si>
  <si>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</si>
  <si>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</si>
  <si>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</si>
  <si>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</si>
  <si>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</si>
  <si>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</si>
  <si>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</si>
  <si>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</si>
  <si>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</si>
  <si>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</si>
  <si>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</si>
  <si>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</si>
  <si>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</si>
  <si>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</si>
  <si>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</si>
  <si>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</si>
  <si>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</si>
  <si>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</si>
  <si>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</si>
  <si>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</si>
  <si>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</si>
  <si>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</si>
  <si>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</si>
  <si>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</si>
  <si>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</si>
  <si>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</si>
  <si>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</si>
  <si>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</si>
  <si>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</si>
  <si>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</si>
  <si>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</si>
  <si>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</si>
  <si>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</si>
  <si>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</si>
  <si>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</si>
  <si>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</si>
  <si>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</si>
  <si>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</si>
  <si>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</si>
  <si>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</si>
  <si>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</si>
  <si>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</si>
  <si>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</si>
  <si>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</si>
  <si>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</si>
  <si>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</si>
  <si>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</si>
  <si>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</si>
  <si>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</si>
  <si>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</si>
  <si>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</si>
  <si>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</si>
  <si>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</si>
  <si>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</si>
  <si>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</si>
  <si>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</si>
  <si>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</si>
  <si>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</si>
  <si>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</si>
  <si>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</si>
  <si>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</si>
  <si>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</si>
  <si>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</si>
  <si>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</si>
  <si>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</si>
  <si>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</si>
  <si>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</si>
  <si>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</si>
  <si>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</si>
  <si>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</si>
  <si>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</si>
  <si>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</si>
  <si>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</si>
  <si>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</si>
  <si>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</si>
  <si>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</si>
  <si>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</si>
  <si>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</si>
  <si>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</si>
  <si>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</si>
  <si>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</si>
  <si>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</si>
  <si>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</si>
  <si>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</si>
  <si>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</si>
  <si>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</si>
  <si>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</si>
  <si>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</si>
  <si>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</si>
  <si>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</si>
  <si>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</si>
  <si>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</si>
  <si>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</si>
  <si>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</si>
  <si>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</si>
  <si>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</si>
  <si>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</si>
  <si>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</si>
  <si>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</si>
  <si>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</si>
  <si>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</si>
  <si>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</si>
  <si>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</si>
  <si>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</si>
  <si>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</si>
  <si>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</si>
  <si>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</si>
  <si>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</si>
  <si>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</si>
  <si>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</si>
  <si>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</si>
  <si>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</si>
  <si>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</si>
  <si>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</si>
  <si>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</si>
  <si>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</si>
  <si>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</si>
  <si>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</si>
  <si>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</si>
  <si>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</si>
  <si>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</si>
  <si>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</si>
  <si>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</si>
  <si>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</si>
  <si>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</si>
  <si>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</si>
  <si>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</si>
  <si>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</si>
  <si>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</si>
  <si>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</si>
  <si>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</si>
  <si>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</si>
  <si>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</si>
  <si>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</si>
  <si>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</si>
  <si>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</si>
  <si>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</si>
  <si>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</si>
  <si>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</si>
  <si>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</si>
  <si>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</si>
  <si>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</si>
  <si>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</si>
  <si>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</si>
  <si>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</si>
  <si>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</si>
  <si>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</si>
  <si>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</si>
  <si>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</si>
  <si>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</si>
  <si>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</si>
  <si>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</si>
  <si>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</si>
  <si>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</si>
  <si>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</si>
  <si>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</si>
  <si>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</si>
  <si>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</si>
  <si>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</si>
  <si>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</si>
  <si>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</si>
  <si>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</si>
  <si>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</si>
  <si>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</si>
  <si>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</si>
  <si>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</si>
  <si>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</si>
  <si>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</si>
  <si>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</si>
  <si>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</si>
  <si>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</si>
  <si>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</si>
  <si>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</si>
  <si>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</si>
  <si>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</si>
  <si>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</si>
  <si>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</si>
  <si>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</si>
  <si>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</si>
  <si>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</si>
  <si>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</si>
  <si>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</si>
  <si>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</si>
  <si>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</si>
  <si>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</si>
  <si>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</si>
  <si>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</si>
  <si>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</si>
  <si>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</si>
  <si>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</si>
  <si>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</si>
  <si>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</si>
  <si>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</si>
  <si>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</si>
  <si>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</si>
  <si>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</si>
  <si>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</si>
  <si>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</si>
  <si>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</si>
  <si>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</si>
  <si>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</si>
  <si>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</si>
  <si>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</si>
  <si>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</si>
  <si>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</si>
  <si>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</si>
  <si>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</si>
  <si>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</si>
  <si>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</si>
  <si>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</si>
  <si>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</si>
  <si>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</si>
  <si>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</si>
  <si>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</si>
  <si>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</si>
  <si>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</si>
  <si>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</si>
  <si>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</si>
  <si>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</si>
  <si>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</si>
  <si>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</si>
  <si>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</si>
  <si>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</si>
  <si>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</si>
  <si>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</si>
  <si>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</si>
  <si>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</si>
  <si>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</si>
  <si>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</si>
  <si>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</si>
  <si>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</si>
  <si>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</si>
  <si>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</si>
  <si>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</si>
  <si>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</si>
  <si>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</si>
  <si>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</si>
  <si>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</si>
  <si>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</si>
  <si>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</si>
  <si>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</si>
  <si>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</si>
  <si>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</si>
  <si>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</si>
  <si>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</si>
  <si>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</si>
  <si>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</si>
  <si>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</si>
  <si>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</si>
  <si>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</si>
  <si>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</si>
  <si>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</si>
  <si>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</si>
  <si>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</si>
  <si>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</si>
  <si>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</si>
  <si>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</si>
  <si>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</si>
  <si>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</si>
  <si>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</si>
  <si>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</si>
  <si>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</si>
  <si>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</si>
  <si>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</si>
  <si>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</si>
  <si>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</si>
  <si>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</si>
  <si>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</si>
  <si>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</si>
  <si>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</si>
  <si>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</si>
  <si>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</si>
  <si>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</si>
  <si>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</si>
  <si>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</si>
  <si>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</si>
  <si>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</si>
  <si>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</si>
  <si>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</si>
  <si>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</si>
  <si>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</si>
  <si>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</si>
  <si>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</si>
  <si>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</si>
  <si>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</si>
  <si>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</si>
  <si>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</si>
  <si>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</si>
  <si>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</si>
  <si>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</si>
  <si>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</si>
  <si>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</si>
  <si>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</si>
  <si>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</si>
  <si>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</si>
  <si>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</si>
  <si>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</si>
  <si>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</si>
  <si>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</si>
  <si>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</si>
  <si>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</si>
  <si>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</si>
  <si>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</si>
  <si>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</si>
  <si>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</si>
  <si>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</si>
  <si>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</si>
  <si>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</si>
  <si>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</si>
  <si>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</si>
  <si>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</si>
  <si>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</si>
  <si>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</si>
  <si>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</si>
  <si>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</si>
  <si>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</si>
  <si>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</si>
  <si>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</si>
  <si>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</si>
  <si>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</si>
  <si>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</si>
  <si>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</si>
  <si>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</si>
  <si>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</si>
  <si>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</si>
  <si>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</si>
  <si>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</si>
  <si>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</si>
  <si>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</si>
  <si>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</si>
  <si>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</si>
  <si>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</si>
  <si>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</si>
  <si>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</si>
  <si>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</si>
  <si>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</si>
  <si>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</si>
  <si>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</si>
  <si>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</si>
  <si>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</si>
  <si>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</si>
  <si>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</si>
  <si>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</si>
  <si>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</si>
  <si>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</si>
  <si>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</si>
  <si>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</si>
  <si>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</si>
  <si>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</si>
  <si>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</si>
  <si>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</si>
  <si>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</si>
  <si>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</si>
  <si>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</si>
  <si>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</si>
  <si>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</si>
  <si>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</si>
  <si>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</si>
  <si>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</si>
  <si>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</si>
  <si>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</si>
  <si>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</si>
  <si>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</si>
  <si>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</si>
  <si>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</si>
  <si>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</si>
  <si>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</si>
  <si>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</si>
  <si>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</si>
  <si>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</si>
  <si>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</si>
  <si>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</si>
  <si>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</si>
  <si>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</si>
  <si>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</si>
  <si>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</si>
  <si>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</si>
  <si>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</si>
  <si>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</si>
  <si>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</si>
  <si>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</si>
  <si>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</si>
  <si>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</si>
  <si>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</si>
  <si>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</si>
  <si>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</si>
  <si>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</si>
  <si>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</si>
  <si>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</si>
  <si>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</si>
  <si>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</si>
  <si>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</si>
  <si>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</si>
  <si>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</si>
  <si>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</si>
  <si>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</si>
  <si>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</si>
  <si>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</si>
  <si>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</si>
  <si>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</si>
  <si>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</si>
  <si>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</si>
  <si>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</si>
  <si>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</si>
  <si>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</si>
  <si>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</si>
  <si>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</si>
  <si>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</si>
  <si>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</si>
  <si>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</si>
  <si>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</si>
  <si>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</si>
  <si>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</si>
  <si>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</si>
  <si>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</si>
  <si>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</si>
  <si>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</si>
  <si>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</si>
  <si>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</si>
  <si>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</si>
  <si>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</si>
  <si>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</si>
  <si>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</si>
  <si>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</si>
  <si>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</si>
  <si>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</si>
  <si>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</si>
  <si>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</si>
  <si>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</si>
  <si>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</si>
  <si>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</si>
  <si>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</si>
  <si>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</si>
  <si>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</si>
  <si>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</si>
  <si>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</si>
  <si>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</si>
  <si>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</si>
  <si>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</si>
  <si>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</si>
  <si>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</si>
  <si>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</si>
  <si>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</si>
  <si>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</si>
  <si>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</si>
  <si>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</si>
  <si>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</si>
  <si>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</si>
  <si>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</si>
  <si>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</si>
  <si>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</si>
  <si>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</si>
  <si>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</si>
  <si>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</si>
  <si>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</si>
  <si>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</si>
  <si>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</si>
  <si>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</si>
  <si>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</si>
  <si>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</si>
  <si>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</si>
  <si>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</si>
  <si>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</si>
  <si>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</si>
  <si>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</si>
  <si>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</si>
  <si>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</si>
  <si>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</si>
  <si>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</si>
  <si>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</si>
  <si>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</si>
  <si>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</si>
  <si>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</si>
  <si>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</si>
  <si>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</si>
  <si>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</si>
  <si>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</si>
  <si>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</si>
  <si>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</si>
  <si>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</si>
  <si>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</si>
  <si>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</si>
  <si>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</si>
  <si>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</si>
  <si>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</si>
  <si>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</si>
  <si>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</si>
  <si>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</si>
  <si>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</si>
  <si>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</si>
  <si>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</si>
  <si>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</si>
  <si>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</si>
  <si>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</si>
  <si>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</si>
  <si>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</si>
  <si>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</si>
  <si>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</si>
  <si>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</si>
  <si>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</si>
  <si>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</si>
  <si>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</si>
  <si>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</si>
  <si>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</si>
  <si>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</si>
  <si>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</si>
  <si>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</si>
  <si>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</si>
  <si>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</si>
  <si>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</si>
  <si>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</si>
  <si>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</si>
  <si>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</si>
  <si>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</si>
  <si>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</si>
  <si>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</si>
  <si>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</si>
  <si>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</si>
  <si>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</si>
  <si>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</si>
  <si>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</si>
  <si>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</si>
  <si>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</si>
  <si>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</si>
  <si>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</si>
  <si>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</si>
  <si>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</si>
  <si>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</si>
  <si>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</si>
  <si>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</si>
  <si>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</si>
  <si>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</si>
  <si>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</si>
  <si>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</si>
  <si>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</si>
  <si>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</si>
  <si>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</si>
  <si>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</si>
  <si>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</si>
  <si>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</si>
  <si>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</si>
  <si>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</si>
  <si>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</si>
  <si>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</si>
  <si>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</si>
  <si>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</si>
  <si>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</si>
  <si>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</si>
  <si>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</si>
  <si>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</si>
  <si>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</si>
  <si>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</si>
  <si>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</si>
  <si>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</si>
  <si>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</si>
  <si>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</si>
  <si>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</si>
  <si>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</si>
  <si>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</si>
  <si>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</si>
  <si>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</si>
  <si>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</si>
  <si>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</si>
  <si>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</si>
  <si>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</si>
  <si>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</si>
  <si>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</si>
  <si>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</si>
  <si>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</si>
  <si>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</si>
  <si>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</si>
  <si>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</si>
  <si>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</si>
  <si>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</si>
  <si>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</si>
  <si>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</si>
  <si>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</si>
  <si>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</si>
  <si>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</si>
  <si>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</si>
  <si>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</si>
  <si>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</si>
  <si>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</si>
  <si>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</si>
  <si>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</si>
  <si>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</si>
  <si>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</si>
  <si>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</si>
  <si>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</si>
  <si>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</si>
  <si>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</si>
  <si>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</si>
  <si>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</si>
  <si>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</si>
  <si>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</si>
  <si>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</si>
  <si>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</si>
  <si>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</si>
  <si>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</si>
  <si>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</si>
  <si>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</si>
  <si>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</si>
  <si>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</si>
  <si>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</si>
  <si>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</si>
  <si>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</si>
  <si>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</si>
  <si>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</si>
  <si>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</si>
  <si>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</si>
  <si>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</si>
  <si>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</si>
  <si>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</si>
  <si>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</si>
  <si>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</si>
  <si>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</si>
  <si>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</si>
  <si>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</si>
  <si>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</si>
  <si>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</si>
  <si>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</si>
  <si>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</si>
  <si>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</si>
  <si>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</si>
  <si>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</si>
  <si>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</si>
  <si>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</si>
  <si>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</si>
  <si>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</si>
  <si>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</si>
  <si>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</si>
  <si>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</si>
  <si>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</si>
  <si>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</si>
  <si>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</si>
  <si>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</si>
  <si>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</si>
  <si>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</si>
  <si>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</si>
  <si>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</si>
  <si>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</si>
  <si>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</si>
  <si>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</si>
  <si>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</si>
  <si>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</si>
  <si>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</si>
  <si>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</si>
  <si>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</si>
  <si>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</si>
  <si>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</si>
  <si>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</si>
  <si>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</si>
  <si>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</si>
  <si>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</si>
  <si>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</si>
  <si>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</si>
  <si>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</si>
  <si>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</si>
  <si>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</si>
  <si>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</si>
  <si>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</si>
  <si>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</si>
  <si>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</si>
  <si>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</si>
  <si>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</si>
  <si>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</si>
  <si>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</si>
  <si>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</si>
  <si>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</si>
  <si>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</si>
  <si>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</si>
  <si>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</si>
  <si>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</si>
  <si>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</si>
  <si>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</si>
  <si>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</si>
  <si>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</si>
  <si>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</si>
  <si>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</si>
  <si>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</si>
  <si>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</si>
  <si>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</si>
  <si>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</si>
  <si>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</si>
  <si>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</si>
  <si>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</si>
  <si>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</si>
  <si>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</si>
  <si>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</si>
  <si>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</si>
  <si>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</si>
  <si>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</si>
  <si>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</si>
  <si>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</si>
  <si>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</si>
  <si>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</si>
  <si>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</si>
  <si>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</si>
  <si>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</si>
  <si>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</si>
  <si>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</si>
  <si>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</si>
  <si>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</si>
  <si>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</si>
  <si>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</si>
  <si>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</si>
  <si>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</si>
  <si>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</si>
  <si>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</si>
  <si>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</si>
  <si>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</si>
  <si>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</si>
  <si>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</si>
  <si>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</si>
  <si>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</si>
  <si>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</si>
  <si>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</si>
  <si>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</si>
  <si>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</si>
  <si>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</si>
  <si>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</si>
  <si>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</si>
  <si>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</si>
  <si>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</si>
  <si>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</si>
  <si>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</si>
  <si>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</si>
  <si>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</si>
  <si>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</si>
  <si>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</si>
  <si>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</si>
  <si>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</si>
  <si>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</si>
  <si>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</si>
  <si>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</si>
  <si>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</si>
  <si>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</si>
  <si>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</si>
  <si>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</si>
  <si>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</si>
  <si>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</si>
  <si>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</si>
  <si>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</si>
  <si>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</si>
  <si>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</si>
  <si>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</si>
  <si>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</si>
  <si>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</si>
  <si>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</si>
  <si>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</si>
  <si>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</si>
  <si>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</si>
  <si>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</si>
  <si>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</si>
  <si>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</si>
  <si>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</si>
  <si>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</si>
  <si>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</si>
  <si>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</si>
  <si>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</si>
  <si>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</si>
  <si>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</si>
  <si>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</si>
  <si>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</si>
  <si>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</si>
  <si>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</si>
  <si>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</si>
  <si>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</si>
  <si>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</si>
  <si>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</si>
  <si>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</si>
  <si>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</si>
  <si>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</si>
  <si>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</si>
  <si>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</si>
  <si>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</si>
  <si>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</si>
  <si>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</si>
  <si>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</si>
  <si>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</si>
  <si>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</si>
  <si>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</si>
  <si>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</si>
  <si>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</si>
  <si>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</si>
  <si>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</si>
  <si>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</si>
  <si>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</si>
  <si>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</si>
  <si>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</si>
  <si>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</si>
  <si>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</si>
  <si>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</si>
  <si>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</si>
  <si>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</si>
  <si>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</si>
  <si>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</si>
  <si>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</si>
  <si>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</si>
  <si>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</si>
  <si>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</si>
  <si>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</si>
  <si>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</si>
  <si>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</si>
  <si>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</si>
  <si>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</si>
  <si>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</si>
  <si>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</si>
  <si>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</si>
  <si>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</si>
  <si>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</si>
  <si>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</si>
  <si>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</si>
  <si>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</si>
  <si>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</si>
  <si>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</si>
  <si>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</si>
  <si>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</si>
  <si>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</si>
  <si>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</si>
  <si>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</si>
  <si>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</si>
  <si>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</si>
  <si>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</si>
  <si>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</si>
  <si>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</si>
  <si>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</si>
  <si>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</si>
  <si>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</si>
  <si>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</si>
  <si>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</si>
  <si>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</si>
  <si>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</si>
  <si>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</si>
  <si>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</si>
  <si>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</si>
  <si>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</si>
  <si>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</si>
  <si>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</si>
  <si>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</si>
  <si>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</si>
  <si>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</si>
  <si>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</si>
  <si>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</si>
  <si>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</si>
  <si>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</si>
  <si>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</si>
  <si>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</si>
  <si>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</si>
  <si>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</si>
  <si>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</si>
  <si>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</si>
  <si>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</si>
  <si>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</si>
  <si>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</si>
  <si>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</si>
  <si>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</si>
  <si>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</si>
  <si>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</si>
  <si>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</si>
  <si>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</si>
  <si>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</si>
  <si>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</si>
  <si>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</si>
  <si>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</si>
  <si>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</si>
  <si>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</si>
  <si>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</si>
  <si>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</si>
  <si>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</si>
  <si>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</si>
  <si>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</si>
  <si>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</si>
  <si>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</si>
  <si>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</si>
  <si>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</si>
  <si>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</si>
  <si>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</si>
  <si>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</si>
  <si>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</si>
  <si>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</si>
  <si>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</si>
  <si>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</si>
  <si>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</si>
  <si>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</si>
  <si>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</si>
  <si>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</si>
  <si>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</si>
  <si>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</si>
  <si>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</si>
  <si>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</si>
  <si>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</si>
  <si>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</si>
  <si>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</si>
  <si>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</si>
  <si>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</si>
  <si>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</si>
  <si>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</si>
  <si>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</si>
  <si>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</si>
  <si>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</si>
  <si>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</si>
  <si>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</si>
  <si>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</si>
  <si>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</si>
  <si>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</si>
  <si>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</si>
  <si>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</si>
  <si>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</si>
  <si>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</si>
  <si>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</si>
  <si>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</si>
  <si>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</si>
  <si>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</si>
  <si>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</si>
  <si>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</si>
  <si>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</si>
  <si>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</si>
  <si>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</si>
  <si>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</si>
  <si>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</si>
  <si>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</si>
  <si>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</si>
  <si>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</si>
  <si>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</si>
  <si>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</si>
  <si>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</si>
  <si>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</si>
  <si>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</si>
  <si>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</si>
  <si>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</si>
  <si>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</si>
  <si>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</si>
  <si>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</si>
  <si>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</si>
  <si>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</si>
  <si>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</si>
  <si>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</si>
  <si>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</si>
  <si>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</si>
  <si>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</si>
  <si>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</si>
  <si>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</si>
  <si>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</si>
  <si>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</si>
  <si>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</si>
  <si>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</si>
  <si>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</si>
  <si>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</si>
  <si>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</si>
  <si>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</si>
  <si>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</si>
  <si>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</si>
  <si>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</si>
  <si>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</si>
  <si>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</si>
  <si>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</si>
  <si>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</si>
  <si>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</si>
  <si>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</si>
  <si>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</si>
  <si>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</si>
  <si>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</si>
  <si>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</si>
  <si>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</si>
  <si>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</si>
  <si>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</si>
  <si>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</si>
  <si>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</si>
  <si>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</si>
  <si>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</si>
  <si>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</si>
  <si>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</si>
  <si>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</si>
  <si>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</si>
  <si>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</si>
  <si>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</si>
  <si>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</si>
  <si>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</si>
  <si>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</si>
  <si>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</si>
  <si>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</si>
  <si>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</si>
  <si>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</si>
  <si>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</si>
  <si>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</si>
  <si>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</si>
  <si>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</si>
  <si>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</si>
  <si>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</si>
  <si>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</si>
  <si>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</si>
  <si>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</si>
  <si>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</si>
  <si>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</si>
  <si>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</si>
  <si>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</si>
  <si>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</si>
  <si>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</si>
  <si>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</si>
  <si>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</si>
  <si>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</si>
  <si>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</si>
  <si>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</si>
  <si>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</si>
  <si>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</si>
  <si>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</si>
  <si>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</si>
  <si>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</si>
  <si>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</si>
  <si>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</si>
  <si>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</si>
  <si>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</si>
  <si>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</si>
  <si>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</si>
  <si>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</si>
  <si>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</si>
  <si>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</si>
  <si>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</si>
  <si>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</si>
  <si>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</si>
  <si>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</si>
  <si>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</si>
  <si>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</si>
  <si>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</si>
  <si>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</si>
  <si>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</si>
  <si>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</si>
  <si>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</si>
  <si>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</si>
  <si>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</si>
  <si>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</si>
  <si>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</si>
  <si>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</si>
  <si>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</si>
  <si>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</si>
  <si>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</si>
  <si>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</si>
  <si>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</si>
  <si>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</si>
  <si>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</si>
  <si>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</si>
  <si>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</si>
  <si>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</si>
  <si>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</si>
  <si>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</si>
  <si>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</si>
  <si>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</si>
  <si>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</si>
  <si>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</si>
  <si>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</si>
  <si>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</si>
  <si>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</si>
  <si>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</si>
  <si>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</si>
  <si>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</si>
  <si>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</si>
  <si>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</si>
  <si>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</si>
  <si>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</si>
  <si>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</si>
  <si>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</si>
  <si>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</si>
  <si>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</si>
  <si>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</si>
  <si>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</si>
  <si>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</si>
  <si>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</si>
  <si>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</si>
  <si>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</si>
  <si>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</si>
  <si>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</si>
  <si>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</si>
  <si>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</si>
  <si>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</si>
  <si>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</si>
  <si>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</si>
  <si>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</si>
  <si>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</si>
  <si>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</si>
  <si>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</si>
  <si>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</si>
  <si>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</si>
  <si>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</si>
  <si>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</si>
  <si>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</si>
  <si>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</si>
  <si>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</si>
  <si>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</si>
  <si>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</si>
  <si>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</si>
  <si>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</si>
  <si>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</si>
  <si>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</si>
  <si>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</si>
  <si>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</si>
  <si>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</si>
  <si>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</si>
  <si>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</si>
  <si>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</si>
  <si>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</si>
  <si>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</si>
  <si>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</si>
  <si>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</si>
  <si>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</si>
  <si>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</si>
  <si>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</si>
  <si>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</si>
  <si>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</si>
  <si>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</si>
  <si>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</si>
  <si>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</si>
  <si>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</si>
  <si>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</si>
  <si>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</si>
  <si>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</si>
  <si>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</si>
  <si>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</si>
  <si>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</si>
  <si>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</si>
  <si>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</si>
  <si>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</si>
  <si>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</si>
  <si>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</si>
  <si>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</si>
  <si>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</si>
  <si>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</si>
  <si>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</si>
  <si>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</si>
  <si>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</si>
  <si>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</si>
  <si>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</si>
  <si>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</si>
  <si>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</si>
  <si>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</si>
  <si>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</si>
  <si>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</si>
  <si>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</si>
  <si>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</si>
  <si>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</si>
  <si>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</si>
  <si>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</si>
  <si>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</si>
  <si>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</si>
  <si>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</si>
  <si>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</si>
  <si>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</si>
  <si>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</si>
  <si>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</si>
  <si>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</si>
  <si>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</si>
  <si>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</si>
  <si>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</si>
  <si>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</si>
  <si>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</si>
  <si>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</si>
  <si>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</si>
  <si>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</si>
  <si>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</si>
  <si>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</si>
  <si>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</si>
  <si>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</si>
  <si>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</si>
  <si>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</si>
  <si>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</si>
  <si>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</si>
  <si>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</si>
  <si>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</si>
  <si>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</si>
  <si>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</si>
  <si>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</si>
  <si>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</si>
  <si>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</si>
  <si>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</si>
  <si>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</si>
  <si>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</si>
  <si>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</si>
  <si>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</si>
  <si>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</si>
  <si>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</si>
  <si>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</si>
  <si>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</si>
  <si>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</si>
  <si>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</si>
  <si>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</si>
  <si>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</si>
  <si>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</si>
  <si>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</si>
  <si>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</si>
  <si>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</si>
  <si>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</si>
  <si>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</si>
  <si>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</si>
  <si>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</si>
  <si>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</si>
  <si>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</si>
  <si>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</si>
  <si>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</si>
  <si>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</si>
  <si>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</si>
  <si>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</si>
  <si>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</si>
  <si>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</si>
  <si>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</si>
  <si>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</si>
  <si>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</si>
  <si>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</si>
  <si>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</si>
  <si>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</si>
  <si>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</si>
  <si>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</si>
  <si>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</si>
  <si>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</si>
  <si>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</si>
  <si>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</si>
  <si>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</si>
  <si>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</si>
  <si>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</si>
  <si>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</si>
  <si>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</si>
  <si>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</si>
  <si>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</si>
  <si>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</si>
  <si>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</si>
  <si>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</si>
  <si>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</si>
  <si>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</si>
  <si>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</si>
  <si>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</si>
  <si>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</si>
  <si>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</si>
  <si>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</si>
  <si>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</si>
  <si>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</si>
  <si>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</si>
  <si>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</si>
  <si>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</si>
  <si>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</si>
  <si>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</si>
  <si>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</si>
  <si>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</si>
  <si>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</si>
  <si>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</si>
  <si>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</si>
  <si>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</si>
  <si>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</si>
  <si>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</si>
  <si>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</si>
  <si>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</si>
  <si>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</si>
  <si>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</si>
  <si>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</si>
  <si>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</si>
  <si>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</si>
  <si>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</si>
  <si>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</si>
  <si>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</si>
  <si>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</si>
  <si>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</si>
  <si>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</si>
  <si>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</si>
  <si>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</si>
  <si>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</si>
  <si>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</si>
  <si>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</si>
  <si>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</si>
  <si>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</si>
  <si>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</si>
  <si>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</si>
  <si>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</si>
  <si>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</si>
  <si>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</si>
  <si>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</si>
  <si>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</si>
  <si>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</si>
  <si>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</si>
  <si>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</si>
  <si>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</si>
  <si>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</si>
  <si>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</si>
  <si>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</si>
  <si>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</si>
  <si>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</si>
  <si>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</si>
  <si>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</si>
  <si>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</si>
  <si>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</si>
  <si>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</si>
  <si>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</si>
  <si>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</si>
  <si>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</si>
  <si>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</si>
  <si>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</si>
  <si>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</si>
  <si>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</si>
  <si>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</si>
  <si>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</si>
  <si>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</si>
  <si>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</si>
  <si>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</si>
  <si>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</si>
  <si>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</si>
  <si>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</si>
  <si>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</si>
  <si>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</si>
  <si>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</si>
  <si>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</si>
  <si>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</si>
  <si>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</si>
  <si>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</si>
  <si>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</si>
  <si>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</si>
  <si>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</si>
  <si>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</si>
  <si>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</si>
  <si>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</si>
  <si>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</si>
  <si>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</si>
  <si>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</si>
  <si>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</si>
  <si>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</si>
  <si>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</si>
  <si>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</si>
  <si>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</si>
  <si>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</si>
  <si>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</si>
  <si>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</si>
  <si>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</si>
  <si>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</si>
  <si>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</si>
  <si>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</si>
  <si>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</si>
  <si>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</si>
  <si>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</si>
  <si>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</si>
  <si>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</si>
  <si>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</si>
  <si>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</si>
  <si>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</si>
  <si>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</si>
  <si>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</si>
  <si>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</si>
  <si>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</si>
  <si>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</si>
  <si>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</si>
  <si>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</si>
  <si>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</si>
  <si>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</si>
  <si>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</si>
  <si>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</si>
  <si>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</si>
  <si>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</si>
  <si>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</si>
  <si>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</si>
  <si>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</si>
  <si>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</si>
  <si>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</si>
  <si>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</si>
  <si>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</si>
  <si>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</si>
  <si>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</si>
  <si>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</si>
  <si>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</si>
  <si>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</si>
  <si>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</si>
  <si>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</si>
  <si>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</si>
  <si>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</si>
  <si>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</si>
  <si>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</si>
  <si>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</si>
  <si>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</si>
  <si>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</si>
  <si>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</si>
  <si>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</si>
  <si>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</si>
  <si>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</si>
  <si>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</si>
  <si>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</si>
  <si>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</si>
  <si>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</si>
  <si>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</si>
  <si>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</si>
  <si>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</si>
  <si>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</si>
  <si>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</si>
  <si>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</si>
  <si>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</si>
  <si>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</si>
  <si>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</si>
  <si>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</si>
  <si>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</si>
  <si>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</si>
  <si>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</si>
  <si>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</si>
  <si>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</si>
  <si>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</si>
  <si>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</si>
  <si>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</si>
  <si>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</si>
  <si>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</si>
  <si>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</si>
  <si>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</si>
  <si>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</si>
  <si>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</si>
  <si>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</si>
  <si>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</si>
  <si>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</si>
  <si>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</si>
  <si>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</si>
  <si>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</si>
  <si>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</si>
  <si>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</si>
  <si>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</si>
  <si>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</si>
  <si>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</si>
  <si>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</si>
  <si>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</si>
  <si>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</si>
  <si>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</si>
  <si>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</si>
  <si>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</si>
  <si>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</si>
  <si>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</si>
  <si>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</si>
  <si>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</si>
  <si>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</si>
  <si>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</si>
  <si>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</si>
  <si>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</si>
  <si>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</si>
  <si>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</si>
  <si>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</si>
  <si>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</si>
  <si>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</si>
  <si>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</si>
  <si>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</si>
  <si>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</si>
  <si>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</si>
  <si>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</si>
  <si>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</si>
  <si>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</si>
  <si>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</si>
  <si>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</si>
  <si>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</si>
  <si>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</si>
  <si>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</si>
  <si>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</si>
  <si>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</si>
  <si>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</si>
  <si>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</si>
  <si>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</si>
  <si>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</si>
  <si>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</si>
  <si>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</si>
  <si>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</si>
  <si>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</si>
  <si>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</si>
  <si>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</si>
  <si>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</si>
  <si>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</si>
  <si>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</si>
  <si>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</si>
  <si>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</si>
  <si>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</si>
  <si>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</si>
  <si>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</si>
  <si>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</si>
  <si>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</si>
  <si>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</si>
  <si>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</si>
  <si>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</si>
  <si>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</si>
  <si>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</si>
  <si>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</si>
  <si>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</si>
  <si>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</si>
  <si>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</si>
  <si>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</si>
  <si>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</si>
  <si>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</si>
  <si>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</si>
  <si>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</si>
  <si>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</si>
  <si>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</si>
  <si>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</si>
  <si>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</si>
  <si>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</si>
  <si>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</si>
  <si>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</si>
  <si>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</si>
  <si>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</si>
  <si>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</si>
  <si>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</si>
  <si>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</si>
  <si>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</si>
  <si>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</si>
  <si>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</si>
  <si>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</si>
  <si>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</si>
  <si>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</si>
  <si>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</si>
  <si>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</si>
  <si>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</si>
  <si>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</si>
  <si>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</si>
  <si>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</si>
  <si>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</si>
  <si>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</si>
  <si>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</si>
  <si>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</si>
  <si>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</si>
  <si>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</si>
  <si>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</si>
  <si>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</si>
  <si>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</si>
  <si>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</si>
  <si>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</si>
  <si>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</si>
  <si>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</si>
  <si>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</si>
  <si>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</si>
  <si>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</si>
  <si>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</si>
  <si>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</si>
  <si>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</si>
  <si>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</si>
  <si>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</si>
  <si>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</si>
  <si>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</si>
  <si>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</si>
  <si>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</si>
  <si>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</si>
  <si>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</si>
  <si>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</si>
  <si>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</si>
  <si>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</si>
  <si>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</si>
  <si>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</si>
  <si>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</si>
  <si>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</si>
  <si>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</si>
  <si>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</si>
  <si>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</si>
  <si>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</si>
  <si>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</si>
  <si>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</si>
  <si>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</si>
  <si>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</si>
  <si>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</si>
  <si>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</si>
  <si>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</si>
  <si>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</si>
  <si>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</si>
  <si>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</si>
  <si>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</si>
  <si>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</si>
  <si>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</si>
  <si>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</si>
  <si>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</si>
  <si>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</si>
  <si>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</si>
  <si>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</si>
  <si>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</si>
  <si>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</si>
  <si>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</si>
  <si>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</si>
  <si>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</si>
  <si>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</si>
  <si>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</si>
  <si>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</si>
  <si>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</si>
  <si>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</si>
  <si>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</si>
  <si>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</si>
  <si>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</si>
  <si>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</si>
  <si>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</si>
  <si>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</si>
  <si>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</si>
  <si>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</si>
  <si>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</si>
  <si>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</si>
  <si>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</si>
  <si>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</si>
  <si>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</si>
  <si>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</si>
  <si>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</si>
  <si>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</si>
  <si>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</si>
  <si>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</si>
  <si>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</si>
  <si>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</si>
  <si>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</si>
  <si>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</si>
  <si>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</si>
  <si>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</si>
  <si>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</si>
  <si>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</si>
  <si>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</si>
  <si>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</si>
  <si>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</si>
  <si>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</si>
  <si>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</si>
  <si>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</si>
  <si>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</si>
  <si>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</si>
  <si>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</si>
  <si>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</si>
  <si>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</si>
  <si>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</si>
  <si>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</si>
  <si>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</si>
  <si>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</si>
  <si>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</si>
  <si>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</si>
  <si>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</si>
  <si>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</si>
  <si>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</si>
  <si>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</si>
  <si>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</si>
  <si>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</si>
  <si>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</si>
  <si>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</si>
  <si>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</si>
  <si>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</si>
  <si>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</si>
  <si>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</si>
  <si>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</si>
  <si>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</si>
  <si>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</si>
  <si>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</si>
  <si>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</si>
  <si>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</si>
  <si>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</si>
  <si>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</si>
  <si>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</si>
  <si>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</si>
  <si>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</si>
  <si>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</si>
  <si>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</si>
  <si>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</si>
  <si>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</si>
  <si>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</si>
  <si>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</si>
  <si>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</si>
  <si>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</si>
  <si>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</si>
  <si>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</si>
  <si>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</si>
  <si>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</si>
  <si>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</si>
  <si>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</si>
  <si>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</si>
  <si>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</si>
  <si>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</si>
  <si>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</si>
  <si>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</si>
  <si>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</si>
  <si>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</si>
  <si>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</si>
  <si>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</si>
  <si>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</si>
  <si>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</si>
  <si>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</si>
  <si>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</si>
  <si>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</si>
  <si>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</si>
  <si>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</si>
  <si>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</si>
  <si>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</si>
  <si>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</si>
  <si>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</si>
  <si>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</si>
  <si>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</si>
  <si>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</si>
  <si>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</si>
  <si>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</si>
  <si>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</si>
  <si>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</si>
  <si>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</si>
  <si>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</si>
  <si>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</si>
  <si>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</si>
  <si>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</si>
  <si>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</si>
  <si>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</si>
  <si>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</si>
  <si>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</si>
  <si>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</si>
  <si>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</si>
  <si>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</si>
  <si>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</si>
  <si>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</si>
  <si>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</si>
  <si>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</si>
  <si>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</si>
  <si>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</si>
  <si>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</si>
  <si>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</si>
  <si>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</si>
  <si>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</si>
  <si>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</si>
  <si>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</si>
  <si>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</si>
  <si>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</si>
  <si>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</si>
  <si>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</si>
  <si>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</si>
  <si>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</si>
  <si>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</si>
  <si>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</si>
  <si>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</si>
  <si>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</si>
  <si>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</si>
  <si>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</si>
  <si>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</si>
  <si>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</si>
  <si>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</si>
  <si>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</si>
  <si>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</si>
  <si>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</si>
  <si>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</si>
  <si>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</si>
  <si>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</si>
  <si>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</si>
  <si>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</si>
  <si>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</si>
  <si>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</si>
  <si>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</si>
  <si>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</si>
  <si>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</si>
  <si>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</si>
  <si>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</si>
  <si>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</si>
  <si>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</si>
  <si>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</si>
  <si>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</si>
  <si>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</si>
  <si>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</si>
  <si>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</si>
  <si>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</si>
  <si>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</si>
  <si>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</si>
  <si>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</si>
  <si>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</si>
  <si>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</si>
  <si>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</si>
  <si>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</si>
  <si>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</si>
  <si>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</si>
  <si>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</si>
  <si>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</si>
  <si>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</si>
  <si>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</si>
  <si>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</si>
  <si>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</si>
  <si>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</si>
  <si>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</si>
  <si>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</si>
  <si>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</si>
  <si>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</si>
  <si>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</si>
  <si>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</si>
  <si>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</si>
  <si>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</si>
  <si>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</si>
  <si>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</si>
  <si>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</si>
  <si>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</si>
  <si>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</si>
  <si>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</si>
  <si>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</si>
  <si>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</si>
  <si>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</si>
  <si>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</si>
  <si>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</si>
  <si>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</si>
  <si>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</si>
  <si>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</si>
  <si>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</si>
  <si>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</si>
  <si>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</si>
  <si>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</si>
  <si>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</si>
  <si>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</si>
  <si>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</si>
  <si>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</si>
  <si>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</si>
  <si>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</si>
  <si>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</si>
  <si>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</si>
  <si>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</si>
  <si>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</si>
  <si>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</si>
  <si>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</si>
  <si>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</si>
  <si>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</si>
  <si>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</si>
  <si>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</si>
  <si>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</si>
  <si>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</si>
  <si>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</si>
  <si>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</si>
  <si>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</si>
  <si>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</si>
  <si>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</si>
  <si>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</si>
  <si>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</si>
  <si>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</si>
  <si>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</si>
  <si>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</si>
  <si>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</si>
  <si>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</si>
  <si>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</si>
  <si>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</si>
  <si>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</si>
  <si>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</si>
  <si>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</si>
  <si>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</si>
  <si>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</si>
  <si>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</si>
  <si>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</si>
  <si>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</si>
  <si>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</si>
  <si>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</si>
  <si>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</si>
  <si>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</si>
  <si>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</si>
  <si>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</si>
  <si>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</si>
  <si>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</si>
  <si>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</si>
  <si>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</si>
  <si>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</si>
  <si>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</si>
  <si>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</si>
  <si>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</si>
  <si>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</si>
  <si>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</si>
  <si>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</si>
  <si>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</si>
  <si>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</si>
  <si>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</si>
  <si>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</si>
  <si>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</si>
  <si>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</si>
  <si>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</si>
  <si>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</si>
  <si>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</si>
  <si>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</si>
  <si>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</si>
  <si>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</si>
  <si>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</si>
  <si>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</si>
  <si>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</si>
  <si>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</si>
  <si>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</si>
  <si>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</si>
  <si>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</si>
  <si>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</si>
  <si>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</si>
  <si>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</si>
  <si>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</si>
  <si>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</si>
  <si>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</si>
  <si>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</si>
  <si>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</si>
  <si>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</si>
  <si>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</si>
  <si>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</si>
  <si>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</si>
  <si>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</si>
  <si>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</si>
  <si>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</si>
  <si>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</si>
  <si>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</si>
  <si>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</si>
  <si>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</si>
  <si>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</si>
  <si>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</si>
  <si>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</si>
  <si>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</si>
  <si>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</si>
  <si>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</si>
  <si>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</si>
  <si>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</si>
  <si>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</si>
  <si>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</si>
  <si>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</si>
  <si>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</si>
  <si>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</si>
  <si>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</si>
  <si>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</si>
  <si>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</si>
  <si>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</si>
  <si>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</si>
  <si>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</si>
  <si>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</si>
  <si>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</si>
  <si>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</si>
  <si>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</si>
  <si>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</si>
  <si>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</si>
  <si>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</si>
  <si>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</si>
  <si>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</si>
  <si>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</si>
  <si>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</si>
  <si>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</si>
  <si>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</si>
  <si>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</si>
  <si>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</si>
  <si>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</si>
  <si>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</si>
  <si>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</si>
  <si>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</si>
  <si>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</si>
  <si>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</si>
  <si>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</si>
  <si>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</si>
  <si>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</si>
  <si>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</si>
  <si>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</si>
  <si>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</si>
  <si>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</si>
  <si>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</si>
  <si>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</si>
  <si>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</si>
  <si>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</si>
  <si>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</si>
  <si>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</si>
  <si>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</si>
  <si>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</si>
  <si>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</si>
  <si>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</si>
  <si>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</si>
  <si>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</si>
  <si>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</si>
  <si>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</si>
  <si>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</si>
  <si>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</si>
  <si>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</si>
  <si>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</si>
  <si>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</si>
  <si>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</si>
  <si>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</si>
  <si>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</si>
  <si>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</si>
  <si>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</si>
  <si>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</si>
  <si>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</si>
  <si>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</si>
  <si>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</si>
  <si>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</si>
  <si>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</si>
  <si>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</si>
  <si>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</si>
  <si>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</si>
  <si>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</si>
  <si>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</si>
  <si>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</si>
  <si>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</si>
  <si>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</si>
  <si>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</si>
  <si>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</si>
  <si>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</si>
  <si>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</si>
  <si>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</si>
  <si>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</si>
  <si>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</si>
  <si>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</si>
  <si>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</si>
  <si>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</si>
  <si>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</si>
  <si>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</si>
  <si>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</si>
  <si>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</si>
  <si>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</si>
  <si>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</si>
  <si>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</si>
  <si>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</si>
  <si>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</si>
  <si>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</si>
  <si>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</si>
  <si>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</si>
  <si>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</si>
  <si>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</si>
  <si>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</si>
  <si>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</si>
  <si>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</si>
  <si>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</si>
  <si>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</si>
  <si>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</si>
  <si>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</si>
  <si>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</si>
  <si>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</si>
  <si>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</si>
  <si>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</si>
  <si>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</si>
  <si>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</si>
  <si>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</si>
  <si>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</si>
  <si>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</si>
  <si>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</si>
  <si>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</si>
  <si>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</si>
  <si>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</si>
  <si>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</si>
  <si>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</si>
  <si>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</si>
  <si>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</si>
  <si>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</si>
  <si>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</si>
  <si>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</si>
  <si>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</si>
  <si>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</si>
  <si>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</si>
  <si>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</si>
  <si>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</si>
  <si>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</si>
  <si>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</si>
  <si>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</si>
  <si>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</si>
  <si>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</si>
  <si>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</si>
  <si>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</si>
  <si>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</si>
  <si>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</si>
  <si>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</si>
  <si>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</si>
  <si>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</si>
  <si>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</si>
  <si>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</si>
  <si>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</si>
  <si>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</si>
  <si>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</si>
  <si>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</si>
  <si>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</si>
  <si>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</si>
  <si>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</si>
  <si>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</si>
  <si>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</si>
  <si>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</si>
  <si>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</si>
  <si>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</si>
  <si>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</si>
  <si>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</si>
  <si>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</si>
  <si>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</si>
  <si>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</si>
  <si>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</si>
  <si>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</si>
  <si>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</si>
  <si>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</si>
  <si>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</si>
  <si>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</si>
  <si>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</si>
  <si>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</si>
  <si>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</si>
  <si>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</si>
  <si>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</si>
  <si>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</si>
  <si>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</si>
  <si>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</si>
  <si>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</si>
  <si>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</si>
  <si>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</si>
  <si>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</si>
  <si>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</si>
  <si>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</si>
  <si>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</si>
  <si>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</si>
  <si>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</si>
  <si>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</si>
  <si>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</si>
  <si>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</si>
  <si>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</si>
  <si>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</si>
  <si>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</si>
  <si>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</si>
  <si>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</si>
  <si>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</si>
  <si>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</si>
  <si>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</si>
  <si>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</si>
  <si>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</si>
  <si>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</si>
  <si>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</si>
  <si>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</si>
  <si>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</si>
  <si>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</si>
  <si>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</si>
  <si>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</si>
  <si>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</si>
  <si>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</si>
  <si>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</si>
  <si>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</si>
  <si>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</si>
  <si>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</si>
  <si>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</si>
  <si>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</si>
  <si>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</si>
  <si>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</si>
  <si>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</si>
  <si>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</si>
  <si>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</si>
  <si>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</si>
  <si>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</si>
  <si>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</si>
  <si>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</si>
  <si>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</si>
  <si>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</si>
  <si>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</si>
  <si>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</si>
  <si>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</si>
  <si>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</si>
  <si>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</si>
  <si>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</si>
  <si>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</si>
  <si>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</si>
  <si>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</si>
  <si>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</si>
  <si>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</si>
  <si>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</si>
  <si>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</si>
  <si>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</si>
  <si>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</si>
  <si>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</si>
  <si>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</si>
  <si>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</si>
  <si>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</si>
  <si>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</si>
  <si>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</si>
  <si>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</si>
  <si>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</si>
  <si>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</si>
  <si>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</si>
  <si>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</si>
  <si>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</si>
  <si>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</si>
  <si>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</si>
  <si>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</si>
  <si>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</si>
  <si>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</si>
  <si>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</si>
  <si>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</si>
  <si>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</si>
  <si>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</si>
  <si>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</si>
  <si>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</si>
  <si>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</si>
  <si>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</si>
  <si>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</si>
  <si>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</si>
  <si>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</si>
  <si>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</si>
  <si>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</si>
  <si>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</si>
  <si>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</si>
  <si>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</si>
  <si>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</si>
  <si>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</si>
  <si>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</si>
  <si>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</si>
  <si>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</si>
  <si>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</si>
  <si>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</si>
  <si>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</si>
  <si>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</si>
  <si>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</si>
  <si>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</si>
  <si>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</si>
  <si>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</si>
  <si>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</si>
  <si>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</si>
  <si>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</si>
  <si>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</si>
  <si>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</si>
  <si>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</si>
  <si>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</si>
  <si>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</si>
  <si>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</si>
  <si>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</si>
  <si>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</si>
  <si>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</si>
  <si>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</si>
  <si>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</si>
  <si>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</si>
  <si>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</si>
  <si>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</si>
  <si>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</si>
  <si>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</si>
  <si>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</si>
  <si>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</si>
  <si>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</si>
  <si>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</si>
  <si>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</si>
  <si>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</si>
  <si>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</si>
  <si>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</si>
  <si>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</si>
  <si>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</si>
  <si>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</si>
  <si>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</si>
  <si>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</si>
  <si>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</si>
  <si>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</si>
  <si>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</si>
  <si>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</si>
  <si>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</si>
  <si>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</si>
  <si>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</si>
  <si>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</si>
  <si>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</si>
  <si>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</si>
  <si>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</si>
  <si>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</si>
  <si>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</si>
  <si>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</si>
  <si>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</si>
  <si>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</si>
  <si>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</si>
  <si>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</si>
  <si>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</si>
  <si>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</si>
  <si>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</si>
  <si>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</si>
  <si>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</si>
  <si>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</si>
  <si>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</si>
  <si>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</si>
  <si>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</si>
  <si>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</si>
  <si>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</si>
  <si>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</si>
  <si>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</si>
  <si>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</si>
  <si>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</si>
  <si>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</si>
  <si>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</si>
  <si>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</si>
  <si>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</si>
  <si>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</si>
  <si>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</si>
  <si>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</si>
  <si>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</si>
  <si>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</si>
  <si>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</si>
  <si>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</si>
  <si>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</si>
  <si>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</si>
  <si>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</si>
  <si>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</si>
  <si>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</si>
  <si>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</si>
  <si>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</si>
  <si>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</si>
  <si>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</si>
  <si>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</si>
  <si>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</si>
  <si>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</si>
  <si>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</si>
  <si>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</si>
  <si>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</si>
  <si>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</si>
  <si>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</si>
  <si>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</si>
  <si>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</si>
  <si>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</si>
  <si>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</si>
  <si>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</si>
  <si>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</si>
  <si>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</si>
  <si>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</si>
  <si>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</si>
  <si>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</si>
  <si>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</si>
  <si>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</si>
  <si>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</si>
  <si>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</si>
  <si>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</si>
  <si>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</si>
  <si>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</si>
  <si>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</si>
  <si>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</si>
  <si>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</si>
  <si>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</si>
  <si>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</si>
  <si>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</si>
  <si>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</si>
  <si>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</si>
  <si>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</si>
  <si>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</si>
  <si>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</si>
  <si>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</si>
  <si>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</si>
  <si>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</si>
  <si>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</si>
  <si>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</si>
  <si>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</si>
  <si>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</si>
  <si>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</si>
  <si>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</si>
  <si>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</si>
  <si>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</si>
  <si>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</si>
  <si>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</si>
  <si>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</si>
  <si>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</si>
  <si>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</si>
  <si>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</si>
  <si>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</si>
  <si>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</si>
  <si>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</si>
  <si>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</si>
  <si>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</si>
  <si>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</si>
  <si>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</si>
  <si>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</si>
  <si>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</si>
  <si>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</si>
  <si>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</si>
  <si>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</si>
  <si>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</si>
  <si>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</si>
  <si>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</si>
  <si>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</si>
  <si>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</si>
  <si>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</si>
  <si>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</si>
  <si>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</si>
  <si>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</si>
  <si>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</si>
  <si>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</si>
  <si>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</si>
  <si>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</si>
  <si>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</si>
  <si>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</si>
  <si>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</si>
  <si>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</si>
  <si>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</si>
  <si>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</si>
  <si>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</si>
  <si>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</si>
  <si>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</si>
  <si>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</si>
  <si>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</si>
  <si>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</si>
  <si>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</si>
  <si>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</si>
  <si>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</si>
  <si>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</si>
  <si>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</si>
  <si>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</si>
  <si>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</si>
  <si>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</si>
  <si>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</si>
  <si>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</si>
  <si>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</si>
  <si>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</si>
  <si>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</si>
  <si>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</si>
  <si>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</si>
  <si>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</si>
  <si>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</si>
  <si>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</si>
  <si>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</si>
  <si>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</si>
  <si>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</si>
  <si>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</si>
  <si>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</si>
  <si>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</si>
  <si>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</si>
  <si>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</si>
  <si>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</si>
  <si>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</si>
  <si>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</si>
  <si>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</si>
  <si>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</si>
  <si>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</si>
  <si>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</si>
  <si>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</si>
  <si>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</si>
  <si>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</si>
  <si>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</si>
  <si>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</si>
  <si>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</si>
  <si>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</si>
  <si>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</si>
  <si>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</si>
  <si>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</si>
  <si>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</si>
  <si>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</si>
  <si>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</si>
  <si>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</si>
  <si>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</si>
  <si>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</si>
  <si>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</si>
  <si>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</si>
  <si>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</si>
  <si>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</si>
  <si>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</si>
  <si>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</si>
  <si>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</si>
  <si>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</si>
  <si>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</si>
  <si>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</si>
  <si>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</si>
  <si>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</si>
  <si>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</si>
  <si>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</si>
  <si>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</si>
  <si>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</si>
  <si>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</si>
  <si>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</si>
  <si>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</si>
  <si>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</si>
  <si>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</si>
  <si>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</si>
  <si>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</si>
  <si>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</si>
  <si>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</si>
  <si>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</si>
  <si>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</si>
  <si>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</si>
  <si>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</si>
  <si>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</si>
  <si>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</si>
  <si>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</si>
  <si>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</si>
  <si>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</si>
  <si>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</si>
  <si>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</si>
  <si>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</si>
  <si>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</si>
  <si>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</si>
  <si>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</si>
  <si>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</si>
  <si>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</si>
  <si>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</si>
  <si>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</si>
  <si>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</si>
  <si>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</si>
  <si>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</si>
  <si>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</si>
  <si>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</si>
  <si>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</si>
  <si>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</si>
  <si>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</si>
  <si>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</si>
  <si>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</si>
  <si>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</si>
  <si>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</si>
  <si>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</si>
  <si>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</si>
  <si>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</si>
  <si>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</si>
  <si>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</si>
  <si>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</si>
  <si>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</si>
  <si>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</si>
  <si>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</si>
  <si>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</si>
  <si>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</si>
  <si>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</si>
  <si>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</si>
  <si>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</si>
  <si>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</si>
  <si>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</si>
  <si>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</si>
  <si>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</si>
  <si>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</si>
  <si>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</si>
  <si>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</si>
  <si>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</si>
  <si>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</si>
  <si>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</si>
  <si>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</si>
  <si>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</si>
  <si>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</si>
  <si>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</si>
  <si>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</si>
  <si>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</si>
  <si>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</si>
  <si>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</si>
  <si>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</si>
  <si>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</si>
  <si>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</si>
  <si>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</si>
  <si>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</si>
  <si>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</si>
  <si>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</si>
  <si>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</si>
  <si>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</si>
  <si>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</si>
  <si>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</si>
  <si>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</si>
  <si>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</si>
  <si>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</si>
  <si>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</si>
  <si>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</si>
  <si>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</si>
  <si>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</si>
  <si>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</si>
  <si>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</si>
  <si>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</si>
  <si>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</si>
  <si>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</si>
  <si>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</si>
  <si>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</si>
  <si>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</si>
  <si>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</si>
  <si>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</si>
  <si>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</si>
  <si>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</si>
  <si>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</si>
  <si>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</si>
  <si>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</si>
  <si>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</si>
  <si>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</si>
  <si>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</si>
  <si>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</si>
  <si>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</si>
  <si>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</si>
  <si>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</si>
  <si>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</si>
  <si>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</si>
  <si>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</si>
  <si>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</si>
  <si>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</si>
  <si>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</si>
  <si>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</si>
  <si>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</si>
  <si>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</si>
  <si>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</si>
  <si>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</si>
  <si>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</si>
  <si>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</si>
  <si>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</si>
  <si>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</si>
  <si>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</si>
  <si>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</si>
  <si>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</si>
  <si>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</si>
  <si>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</si>
  <si>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</si>
  <si>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</si>
  <si>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</si>
  <si>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</si>
  <si>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</si>
  <si>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</si>
  <si>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</si>
  <si>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</si>
  <si>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</si>
  <si>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</si>
  <si>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</si>
  <si>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</si>
  <si>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</si>
  <si>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</si>
  <si>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</si>
  <si>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</si>
  <si>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</si>
  <si>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</si>
  <si>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</si>
  <si>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</si>
  <si>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</si>
  <si>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</si>
  <si>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</si>
  <si>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</si>
  <si>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</si>
  <si>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</si>
  <si>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</si>
  <si>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</si>
  <si>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</si>
  <si>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</si>
  <si>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</si>
  <si>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</si>
  <si>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</si>
  <si>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</si>
  <si>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</si>
  <si>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</si>
  <si>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</si>
  <si>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</si>
  <si>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</si>
  <si>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</si>
  <si>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</si>
  <si>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</si>
  <si>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</si>
  <si>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</si>
  <si>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</si>
  <si>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</si>
  <si>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</si>
  <si>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</si>
  <si>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</si>
  <si>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</si>
  <si>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</si>
  <si>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</si>
  <si>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</si>
  <si>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</si>
  <si>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</si>
  <si>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</si>
  <si>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</si>
  <si>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</si>
  <si>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</si>
  <si>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</si>
  <si>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</si>
  <si>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</si>
  <si>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</si>
  <si>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</si>
  <si>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</si>
  <si>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</si>
  <si>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</si>
  <si>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</si>
  <si>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</si>
  <si>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</si>
  <si>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</si>
  <si>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</si>
  <si>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</si>
  <si>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</si>
  <si>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</si>
  <si>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</si>
  <si>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</si>
  <si>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</si>
  <si>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</si>
  <si>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</si>
  <si>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</si>
  <si>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</si>
  <si>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</si>
  <si>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</si>
  <si>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</si>
  <si>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</si>
  <si>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</si>
  <si>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</si>
  <si>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</si>
  <si>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</si>
  <si>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</si>
  <si>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</si>
  <si>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</si>
  <si>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</si>
  <si>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</si>
  <si>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</si>
  <si>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</si>
  <si>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</si>
  <si>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</si>
  <si>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</si>
  <si>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</si>
  <si>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</si>
  <si>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</si>
  <si>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</si>
  <si>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</si>
  <si>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</si>
  <si>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</si>
  <si>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</si>
  <si>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</si>
  <si>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</si>
  <si>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</si>
  <si>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</si>
  <si>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</si>
  <si>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</si>
  <si>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</si>
  <si>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</si>
  <si>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</si>
  <si>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</si>
  <si>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</si>
  <si>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</si>
  <si>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</si>
  <si>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</si>
  <si>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</si>
  <si>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</si>
  <si>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</si>
  <si>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</si>
  <si>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</si>
  <si>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</si>
  <si>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</si>
  <si>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</si>
  <si>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</si>
  <si>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</si>
  <si>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</si>
  <si>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</si>
  <si>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</si>
  <si>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</si>
  <si>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</si>
  <si>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</si>
  <si>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</si>
  <si>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</si>
  <si>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</si>
  <si>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</si>
  <si>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</si>
  <si>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</si>
  <si>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</si>
  <si>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</si>
  <si>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</si>
  <si>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</si>
  <si>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</si>
  <si>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</si>
  <si>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</si>
  <si>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</si>
  <si>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</si>
  <si>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</si>
  <si>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</si>
  <si>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</si>
  <si>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</si>
  <si>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</si>
  <si>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</si>
  <si>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</si>
  <si>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</si>
  <si>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</si>
  <si>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</si>
  <si>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</si>
  <si>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</si>
  <si>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</si>
  <si>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</si>
  <si>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</si>
  <si>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</si>
  <si>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</si>
  <si>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</si>
  <si>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</si>
  <si>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</si>
  <si>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</si>
  <si>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</si>
  <si>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</si>
  <si>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</si>
  <si>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</si>
  <si>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</si>
  <si>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</si>
  <si>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</si>
  <si>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</si>
  <si>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</si>
  <si>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</si>
  <si>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</si>
  <si>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</si>
  <si>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</si>
  <si>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</si>
  <si>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</si>
  <si>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</si>
  <si>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</si>
  <si>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</si>
  <si>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</si>
  <si>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</si>
  <si>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</si>
  <si>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</si>
  <si>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</si>
  <si>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</si>
  <si>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</si>
  <si>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</si>
  <si>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</si>
  <si>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</si>
  <si>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</si>
  <si>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</si>
  <si>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</si>
  <si>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</si>
  <si>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</si>
  <si>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</si>
  <si>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</si>
  <si>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</si>
  <si>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</si>
  <si>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</si>
  <si>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</si>
  <si>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</si>
  <si>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</si>
  <si>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</si>
  <si>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</si>
  <si>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</si>
  <si>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</si>
  <si>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</si>
  <si>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</si>
  <si>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</si>
  <si>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</si>
  <si>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</si>
  <si>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</si>
  <si>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</si>
  <si>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</si>
  <si>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</si>
  <si>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</si>
  <si>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</si>
  <si>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</si>
  <si>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</si>
  <si>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</si>
  <si>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</si>
  <si>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</si>
  <si>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</si>
  <si>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</si>
  <si>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</si>
  <si>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</si>
  <si>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</si>
  <si>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</si>
  <si>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</si>
  <si>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</si>
  <si>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</si>
  <si>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</si>
  <si>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</si>
  <si>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</si>
  <si>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</si>
  <si>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</si>
  <si>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</si>
  <si>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</si>
  <si>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</si>
  <si>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</si>
  <si>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</si>
  <si>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</si>
  <si>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</si>
  <si>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</si>
  <si>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</si>
  <si>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</si>
  <si>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</si>
  <si>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</si>
  <si>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</si>
  <si>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</si>
  <si>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</si>
  <si>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</si>
  <si>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</si>
  <si>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</si>
  <si>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</si>
  <si>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</si>
  <si>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</si>
  <si>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</si>
  <si>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</si>
  <si>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</si>
  <si>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</si>
  <si>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</si>
  <si>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</si>
  <si>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</si>
  <si>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</si>
  <si>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</si>
  <si>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</si>
  <si>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</si>
  <si>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</si>
  <si>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</si>
  <si>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</si>
  <si>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</si>
  <si>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</si>
  <si>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</si>
  <si>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</si>
  <si>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</si>
  <si>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</si>
  <si>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</si>
  <si>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</si>
  <si>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</si>
  <si>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</si>
  <si>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</si>
  <si>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</si>
  <si>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</si>
  <si>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</si>
  <si>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</si>
  <si>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</si>
  <si>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</si>
  <si>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</si>
  <si>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</si>
  <si>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</si>
  <si>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</si>
  <si>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</si>
  <si>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</si>
  <si>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</si>
  <si>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</si>
  <si>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</si>
  <si>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</si>
  <si>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</si>
  <si>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</si>
  <si>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</si>
  <si>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</si>
  <si>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</si>
  <si>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</si>
  <si>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</si>
  <si>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</si>
  <si>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</si>
  <si>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</si>
  <si>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</si>
  <si>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</si>
  <si>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</si>
  <si>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</si>
  <si>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</si>
  <si>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</si>
  <si>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</si>
  <si>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</si>
  <si>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</si>
  <si>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</si>
  <si>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</si>
  <si>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</si>
  <si>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</si>
  <si>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</si>
  <si>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</si>
  <si>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</si>
  <si>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</si>
  <si>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</si>
  <si>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</si>
  <si>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</si>
  <si>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</si>
  <si>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</si>
  <si>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</si>
  <si>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</si>
  <si>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</si>
  <si>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</si>
  <si>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</si>
  <si>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</si>
  <si>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</si>
  <si>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</si>
  <si>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</si>
  <si>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</si>
  <si>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</si>
  <si>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</si>
  <si>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</si>
  <si>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</si>
  <si>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</si>
  <si>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</si>
  <si>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</si>
  <si>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</si>
  <si>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</si>
  <si>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</si>
  <si>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</si>
  <si>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</si>
  <si>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</si>
  <si>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</si>
  <si>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</si>
  <si>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</si>
  <si>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</si>
  <si>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</si>
  <si>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</si>
  <si>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</si>
  <si>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</si>
  <si>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</si>
  <si>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</si>
  <si>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</si>
  <si>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</si>
  <si>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</si>
  <si>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</si>
  <si>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</si>
  <si>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</si>
  <si>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</si>
  <si>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</si>
  <si>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</si>
  <si>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</si>
  <si>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</si>
  <si>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</si>
  <si>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</si>
  <si>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</si>
  <si>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</si>
  <si>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</si>
  <si>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</si>
  <si>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</si>
  <si>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</si>
  <si>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</si>
  <si>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</si>
  <si>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</si>
  <si>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</si>
  <si>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</si>
  <si>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</si>
  <si>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</si>
  <si>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</si>
  <si>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</si>
  <si>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</si>
  <si>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</si>
  <si>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</si>
  <si>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</si>
  <si>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</si>
  <si>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</si>
  <si>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</si>
  <si>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</si>
  <si>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</si>
  <si>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</si>
  <si>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</si>
  <si>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</si>
  <si>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</si>
  <si>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</si>
  <si>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</si>
  <si>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</si>
  <si>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</si>
  <si>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</si>
  <si>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</si>
  <si>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</si>
  <si>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</si>
  <si>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</si>
  <si>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</si>
  <si>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</si>
  <si>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</si>
  <si>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</si>
  <si>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</si>
  <si>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</si>
  <si>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</si>
  <si>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</si>
  <si>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</si>
  <si>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</si>
  <si>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</si>
  <si>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</si>
  <si>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</si>
  <si>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</si>
  <si>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</si>
  <si>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</si>
  <si>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</si>
  <si>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</si>
  <si>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</si>
  <si>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</si>
  <si>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</si>
  <si>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</si>
  <si>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</si>
  <si>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</si>
  <si>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</si>
  <si>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</si>
  <si>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</si>
  <si>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</si>
  <si>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</si>
  <si>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</si>
  <si>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</si>
  <si>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</si>
  <si>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</si>
  <si>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</si>
  <si>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</si>
  <si>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</si>
  <si>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</si>
  <si>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</si>
  <si>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</si>
  <si>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</si>
  <si>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</si>
  <si>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</si>
  <si>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</si>
  <si>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</si>
  <si>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</si>
  <si>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</si>
  <si>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</si>
  <si>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</si>
  <si>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</si>
  <si>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</si>
  <si>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</si>
  <si>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</si>
  <si>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</si>
  <si>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</si>
  <si>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</si>
  <si>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</si>
  <si>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</si>
  <si>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</si>
  <si>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</si>
  <si>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</si>
  <si>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</si>
  <si>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</si>
  <si>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</si>
  <si>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</si>
  <si>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</si>
  <si>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</si>
  <si>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</si>
  <si>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</si>
  <si>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</si>
  <si>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</si>
  <si>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</si>
  <si>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</si>
  <si>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</si>
  <si>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</si>
  <si>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</si>
  <si>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</si>
  <si>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</si>
  <si>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</si>
  <si>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</si>
  <si>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</si>
  <si>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</si>
  <si>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</si>
  <si>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</si>
  <si>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</si>
  <si>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</si>
  <si>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</si>
  <si>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</si>
  <si>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</si>
  <si>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</si>
  <si>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</si>
  <si>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</si>
  <si>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</si>
  <si>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</si>
  <si>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</si>
  <si>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</si>
  <si>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</si>
  <si>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</si>
  <si>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</si>
  <si>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</si>
  <si>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</si>
  <si>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</si>
  <si>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</si>
  <si>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</si>
  <si>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</si>
  <si>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</si>
  <si>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</si>
  <si>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</si>
  <si>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</si>
  <si>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</si>
  <si>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</si>
  <si>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</si>
  <si>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</si>
  <si>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</si>
  <si>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</si>
  <si>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</si>
  <si>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</si>
  <si>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</si>
  <si>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</si>
  <si>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</si>
  <si>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</si>
  <si>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</si>
  <si>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</si>
  <si>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</si>
  <si>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</si>
  <si>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</si>
  <si>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</si>
  <si>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</si>
  <si>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</si>
  <si>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</si>
  <si>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</si>
  <si>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</si>
  <si>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</si>
  <si>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</si>
  <si>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</si>
  <si>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</si>
  <si>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</si>
  <si>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</si>
  <si>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</si>
  <si>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</si>
  <si>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</si>
  <si>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</si>
  <si>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</si>
  <si>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</si>
  <si>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</si>
  <si>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</si>
  <si>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</si>
  <si>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</si>
  <si>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</si>
  <si>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</si>
  <si>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</si>
  <si>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</si>
  <si>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</si>
  <si>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</si>
  <si>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</si>
  <si>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</si>
  <si>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</si>
  <si>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</si>
  <si>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</si>
  <si>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</si>
  <si>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</si>
  <si>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</si>
  <si>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</si>
  <si>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</si>
  <si>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</si>
  <si>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</si>
  <si>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</si>
  <si>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</si>
  <si>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</si>
  <si>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</si>
  <si>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</si>
  <si>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</si>
  <si>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</si>
  <si>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</si>
  <si>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</si>
  <si>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</si>
  <si>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</si>
  <si>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</si>
  <si>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</si>
  <si>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</si>
  <si>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</si>
  <si>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</si>
  <si>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</si>
  <si>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</si>
  <si>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</si>
  <si>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</si>
  <si>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</si>
  <si>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</si>
  <si>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</si>
  <si>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</si>
  <si>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</si>
  <si>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</si>
  <si>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</si>
  <si>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</si>
  <si>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</si>
  <si>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</si>
  <si>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</si>
  <si>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</si>
  <si>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</si>
  <si>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</si>
  <si>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</si>
  <si>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</si>
  <si>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</si>
  <si>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</si>
  <si>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</si>
  <si>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</si>
  <si>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</si>
  <si>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</si>
  <si>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</si>
  <si>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</si>
  <si>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</si>
  <si>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</si>
  <si>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</si>
  <si>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</si>
  <si>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</si>
  <si>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</si>
  <si>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</si>
  <si>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</si>
  <si>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</si>
  <si>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</si>
  <si>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</si>
  <si>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</si>
  <si>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</si>
  <si>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</si>
  <si>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</si>
  <si>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</si>
  <si>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</si>
  <si>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</si>
  <si>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</si>
  <si>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</si>
  <si>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</si>
  <si>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</si>
  <si>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</si>
  <si>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</si>
  <si>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</si>
  <si>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</si>
  <si>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</si>
  <si>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</si>
  <si>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</si>
  <si>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</si>
  <si>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</si>
  <si>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</si>
  <si>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</si>
  <si>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</si>
  <si>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</si>
  <si>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</si>
  <si>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</si>
  <si>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</si>
  <si>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</si>
  <si>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</si>
  <si>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</si>
  <si>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</si>
  <si>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</si>
  <si>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</si>
  <si>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</si>
  <si>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</si>
  <si>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</si>
  <si>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</si>
  <si>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</si>
  <si>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</si>
  <si>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</si>
  <si>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</si>
  <si>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</si>
  <si>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</si>
  <si>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</si>
  <si>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</si>
  <si>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</si>
  <si>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</si>
  <si>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</si>
  <si>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</si>
  <si>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</si>
  <si>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</si>
  <si>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</si>
  <si>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</si>
  <si>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</si>
  <si>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</si>
  <si>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</si>
  <si>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</si>
  <si>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</si>
  <si>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</si>
  <si>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</si>
  <si>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</si>
  <si>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</si>
  <si>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</si>
  <si>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</si>
  <si>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</si>
  <si>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</si>
  <si>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</si>
  <si>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</si>
  <si>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</si>
  <si>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</si>
  <si>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</si>
  <si>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</si>
  <si>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</si>
  <si>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</si>
  <si>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</si>
  <si>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</si>
  <si>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</si>
  <si>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</si>
  <si>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</si>
  <si>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</si>
  <si>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</si>
  <si>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</si>
  <si>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</si>
  <si>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</si>
  <si>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</si>
  <si>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</si>
  <si>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</si>
  <si>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</si>
  <si>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</si>
  <si>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</si>
  <si>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</si>
  <si>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</si>
  <si>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</si>
  <si>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</si>
  <si>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</si>
  <si>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</si>
  <si>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</si>
  <si>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</si>
  <si>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</si>
  <si>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</si>
  <si>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</si>
  <si>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</si>
  <si>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</si>
  <si>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</si>
  <si>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</si>
  <si>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</si>
  <si>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</si>
  <si>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</si>
  <si>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</si>
  <si>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</si>
  <si>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</si>
  <si>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</si>
  <si>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</si>
  <si>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</si>
  <si>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</si>
  <si>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</si>
  <si>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</si>
  <si>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</si>
  <si>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</si>
  <si>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</si>
  <si>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</si>
  <si>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</si>
  <si>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</si>
  <si>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</si>
  <si>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</si>
  <si>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</si>
  <si>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</si>
  <si>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</si>
  <si>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</si>
  <si>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</si>
  <si>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</si>
  <si>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</si>
  <si>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</si>
  <si>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</si>
  <si>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</si>
  <si>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</si>
  <si>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</si>
  <si>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</si>
  <si>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</si>
  <si>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</si>
  <si>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</si>
  <si>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</si>
  <si>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</si>
  <si>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</si>
  <si>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</si>
  <si>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</si>
  <si>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</si>
  <si>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</si>
  <si>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</si>
  <si>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</si>
  <si>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</si>
  <si>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</si>
  <si>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</si>
  <si>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</si>
  <si>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</si>
  <si>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</si>
  <si>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</si>
  <si>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</si>
  <si>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</si>
  <si>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</si>
  <si>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</si>
  <si>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</si>
  <si>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</si>
  <si>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</si>
  <si>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</si>
  <si>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</si>
  <si>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</si>
  <si>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</si>
  <si>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</si>
  <si>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</si>
  <si>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</si>
  <si>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</si>
  <si>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</si>
  <si>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</si>
  <si>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</si>
  <si>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</si>
  <si>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</si>
  <si>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</si>
  <si>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</si>
  <si>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</si>
  <si>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</si>
  <si>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</si>
  <si>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</si>
  <si>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</si>
  <si>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</si>
  <si>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</si>
  <si>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</si>
  <si>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</si>
  <si>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</si>
  <si>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</si>
  <si>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</si>
  <si>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</si>
  <si>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</si>
  <si>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</si>
  <si>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</si>
  <si>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</si>
  <si>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</si>
  <si>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</si>
  <si>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</si>
  <si>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</si>
  <si>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</si>
  <si>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</si>
  <si>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</si>
  <si>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</si>
  <si>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</si>
  <si>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</si>
  <si>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</si>
  <si>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</si>
  <si>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</si>
  <si>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</si>
  <si>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</si>
  <si>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</si>
  <si>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</si>
  <si>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</si>
  <si>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</si>
  <si>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</si>
  <si>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</si>
  <si>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</si>
  <si>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</si>
  <si>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</si>
  <si>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</si>
  <si>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</si>
  <si>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</si>
  <si>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</si>
  <si>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</si>
  <si>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</si>
  <si>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</si>
  <si>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</si>
  <si>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</si>
  <si>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</si>
  <si>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</si>
  <si>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</si>
  <si>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</si>
  <si>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</si>
  <si>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</si>
  <si>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</si>
  <si>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</si>
  <si>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</si>
  <si>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</si>
  <si>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</si>
  <si>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</si>
  <si>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</si>
  <si>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</si>
  <si>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</si>
  <si>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</si>
  <si>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</si>
  <si>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</si>
  <si>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</si>
  <si>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</si>
  <si>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</si>
  <si>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</si>
  <si>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</si>
  <si>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</si>
  <si>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</si>
  <si>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</si>
  <si>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</si>
  <si>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</si>
  <si>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</si>
  <si>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</si>
  <si>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</si>
  <si>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</si>
  <si>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</si>
  <si>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</si>
  <si>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</si>
  <si>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</si>
  <si>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</si>
  <si>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</si>
  <si>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</si>
  <si>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</si>
  <si>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</si>
  <si>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</si>
  <si>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</si>
  <si>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</si>
  <si>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</si>
  <si>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</si>
  <si>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</si>
  <si>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</si>
  <si>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</si>
  <si>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</si>
  <si>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</si>
  <si>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</si>
  <si>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</si>
  <si>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</si>
  <si>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</si>
  <si>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</si>
  <si>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</si>
  <si>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</si>
  <si>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</si>
  <si>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</si>
  <si>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</si>
  <si>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</si>
  <si>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</si>
  <si>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</si>
  <si>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</si>
  <si>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</si>
  <si>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</si>
  <si>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</si>
  <si>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</si>
  <si>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</si>
  <si>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</si>
  <si>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</si>
  <si>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</si>
  <si>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</si>
  <si>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</si>
  <si>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</si>
  <si>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</si>
  <si>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</si>
  <si>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</si>
  <si>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</si>
  <si>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</si>
  <si>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</si>
  <si>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</si>
  <si>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</si>
  <si>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</si>
  <si>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</si>
  <si>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</si>
  <si>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</si>
  <si>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</si>
  <si>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</si>
  <si>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</si>
  <si>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</si>
  <si>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</si>
  <si>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</si>
  <si>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</si>
  <si>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</si>
  <si>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</si>
  <si>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</si>
  <si>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</si>
  <si>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</si>
  <si>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</si>
  <si>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</si>
  <si>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</si>
  <si>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</si>
  <si>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</si>
  <si>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</si>
  <si>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</si>
  <si>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</si>
  <si>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</si>
  <si>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</si>
  <si>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</si>
  <si>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</si>
  <si>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</si>
  <si>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</si>
  <si>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</si>
  <si>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</si>
  <si>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</si>
  <si>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</si>
  <si>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</si>
  <si>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</si>
  <si>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</si>
  <si>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</si>
  <si>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</si>
  <si>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</si>
  <si>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</si>
  <si>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</si>
  <si>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</si>
  <si>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</si>
  <si>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</si>
  <si>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</si>
  <si>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</si>
  <si>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</si>
  <si>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</si>
  <si>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</si>
  <si>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</si>
  <si>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</si>
  <si>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</si>
  <si>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</si>
  <si>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</si>
  <si>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</si>
  <si>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</si>
  <si>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</si>
  <si>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</si>
  <si>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</si>
  <si>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</si>
  <si>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</si>
  <si>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</si>
  <si>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</si>
  <si>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</si>
  <si>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</si>
  <si>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</si>
  <si>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</si>
  <si>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</si>
  <si>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</si>
  <si>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</si>
  <si>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</si>
  <si>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</si>
  <si>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</si>
  <si>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</si>
  <si>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</si>
  <si>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</si>
  <si>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</si>
  <si>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</si>
  <si>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</si>
  <si>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</si>
  <si>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</si>
  <si>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</si>
  <si>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</si>
  <si>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</si>
  <si>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</si>
  <si>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</si>
  <si>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</si>
  <si>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</si>
  <si>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</si>
  <si>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</si>
  <si>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</si>
  <si>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</si>
  <si>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</si>
  <si>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</si>
  <si>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</si>
  <si>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</si>
  <si>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</si>
  <si>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</si>
  <si>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</si>
  <si>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</si>
  <si>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</si>
  <si>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</si>
  <si>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</si>
  <si>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</si>
  <si>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</si>
  <si>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</si>
  <si>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</si>
  <si>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</si>
  <si>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</si>
  <si>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</si>
  <si>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</si>
  <si>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</si>
  <si>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</si>
  <si>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</si>
  <si>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</si>
  <si>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</si>
  <si>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</si>
  <si>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</si>
  <si>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</si>
  <si>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</si>
  <si>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</si>
  <si>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</si>
  <si>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</si>
  <si>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</si>
  <si>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</si>
  <si>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</si>
  <si>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</si>
  <si>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</si>
  <si>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</si>
  <si>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</si>
  <si>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</si>
  <si>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</si>
  <si>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</si>
  <si>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</si>
  <si>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</si>
  <si>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</si>
  <si>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</si>
  <si>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</si>
  <si>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</si>
  <si>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</si>
  <si>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</si>
  <si>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</si>
  <si>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</si>
  <si>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</si>
  <si>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</si>
  <si>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</si>
  <si>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</si>
  <si>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</si>
  <si>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</si>
  <si>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</si>
  <si>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</si>
  <si>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</si>
  <si>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</si>
  <si>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</si>
  <si>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</si>
  <si>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</si>
  <si>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</si>
  <si>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</si>
  <si>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</si>
  <si>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</si>
  <si>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</si>
  <si>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</si>
  <si>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</si>
  <si>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</si>
  <si>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</si>
  <si>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</si>
  <si>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</si>
  <si>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</si>
  <si>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</si>
  <si>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</si>
  <si>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</si>
  <si>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</si>
  <si>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</si>
  <si>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</si>
  <si>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</si>
  <si>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</si>
  <si>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</si>
  <si>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</si>
  <si>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</si>
  <si>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</si>
  <si>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</si>
  <si>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</si>
  <si>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</si>
  <si>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</si>
  <si>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</si>
  <si>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</si>
  <si>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</si>
  <si>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</si>
  <si>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</si>
  <si>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</si>
  <si>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</si>
  <si>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</si>
  <si>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</si>
  <si>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</si>
  <si>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</si>
  <si>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</si>
  <si>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</si>
  <si>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</si>
  <si>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</si>
  <si>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</si>
  <si>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</si>
  <si>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</si>
  <si>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</si>
  <si>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</si>
  <si>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</si>
  <si>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</si>
  <si>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</si>
  <si>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</si>
  <si>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</si>
  <si>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</si>
  <si>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</si>
  <si>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</si>
  <si>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</si>
  <si>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</si>
  <si>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</si>
  <si>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</si>
  <si>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</si>
  <si>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</si>
  <si>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</si>
  <si>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</si>
  <si>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</si>
  <si>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</si>
  <si>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</si>
  <si>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</si>
  <si>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</si>
  <si>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</si>
  <si>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</si>
  <si>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</si>
  <si>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</si>
  <si>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</si>
  <si>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</si>
  <si>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</si>
  <si>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</si>
  <si>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</si>
  <si>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</si>
  <si>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</si>
  <si>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</si>
  <si>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</si>
  <si>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</si>
  <si>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</si>
  <si>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</si>
  <si>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</si>
  <si>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</si>
  <si>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</si>
  <si>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</si>
  <si>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</si>
  <si>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</si>
  <si>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</si>
  <si>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</si>
  <si>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</si>
  <si>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</si>
  <si>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</si>
  <si>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</si>
  <si>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</si>
  <si>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</si>
  <si>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</si>
  <si>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</si>
  <si>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</si>
  <si>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</si>
  <si>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</si>
  <si>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</si>
  <si>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</si>
  <si>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</si>
  <si>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</si>
  <si>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</si>
  <si>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</si>
  <si>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</si>
  <si>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</si>
  <si>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</si>
  <si>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</si>
  <si>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</si>
  <si>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</si>
  <si>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</si>
  <si>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</si>
  <si>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</si>
  <si>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</si>
  <si>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</si>
  <si>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</si>
  <si>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</si>
  <si>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</si>
  <si>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</si>
  <si>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</si>
  <si>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</si>
  <si>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</si>
  <si>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</si>
  <si>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</si>
  <si>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</si>
  <si>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</si>
  <si>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</si>
  <si>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</si>
  <si>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</si>
  <si>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</si>
  <si>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</si>
  <si>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</si>
  <si>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</si>
  <si>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</si>
  <si>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</si>
  <si>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</si>
  <si>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</si>
  <si>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</si>
  <si>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</si>
  <si>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</si>
  <si>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</si>
  <si>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</si>
  <si>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</si>
  <si>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</si>
  <si>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</si>
  <si>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</si>
  <si>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</si>
  <si>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</si>
  <si>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</si>
  <si>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</si>
  <si>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</si>
  <si>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</si>
  <si>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</si>
  <si>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</si>
  <si>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</si>
  <si>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</si>
  <si>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</si>
  <si>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</si>
  <si>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</si>
  <si>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</si>
  <si>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</si>
  <si>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</si>
  <si>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</si>
  <si>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</si>
  <si>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</si>
  <si>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</si>
  <si>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</si>
  <si>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</si>
  <si>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</si>
  <si>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</si>
  <si>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</si>
  <si>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</si>
  <si>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</si>
  <si>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</si>
  <si>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</si>
  <si>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</si>
  <si>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</si>
  <si>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</si>
  <si>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</si>
  <si>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</si>
  <si>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</si>
  <si>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</si>
  <si>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</si>
  <si>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</si>
  <si>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</si>
  <si>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</si>
  <si>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</si>
  <si>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</si>
  <si>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</si>
  <si>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</si>
  <si>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</si>
  <si>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</si>
  <si>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</si>
  <si>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</si>
  <si>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</si>
  <si>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</si>
  <si>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</si>
  <si>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</si>
  <si>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</si>
  <si>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</si>
  <si>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</si>
  <si>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</si>
  <si>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</si>
  <si>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</si>
  <si>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</si>
  <si>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</si>
  <si>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</si>
  <si>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</si>
  <si>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</si>
  <si>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</si>
  <si>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</si>
  <si>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</si>
  <si>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</si>
  <si>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</si>
  <si>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</si>
  <si>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</si>
  <si>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</si>
  <si>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</si>
  <si>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</si>
  <si>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</si>
  <si>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</si>
  <si>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</si>
  <si>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</si>
  <si>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</si>
  <si>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</si>
  <si>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</si>
  <si>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</si>
  <si>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</si>
  <si>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</si>
  <si>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</si>
  <si>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</si>
  <si>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</si>
  <si>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</si>
  <si>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</si>
  <si>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</si>
  <si>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</si>
  <si>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</si>
  <si>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</si>
  <si>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</si>
  <si>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</si>
  <si>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</si>
  <si>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</si>
  <si>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</si>
  <si>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</si>
  <si>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</si>
  <si>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</si>
  <si>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</si>
  <si>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</si>
  <si>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</si>
  <si>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</si>
  <si>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</si>
  <si>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</si>
  <si>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</si>
  <si>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</si>
  <si>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</si>
  <si>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</si>
  <si>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</si>
  <si>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</si>
  <si>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</si>
  <si>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</si>
  <si>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</si>
  <si>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</si>
  <si>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</si>
  <si>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</si>
  <si>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</si>
  <si>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</si>
  <si>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</si>
  <si>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</si>
  <si>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</si>
  <si>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</si>
  <si>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</si>
  <si>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</si>
  <si>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</si>
  <si>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</si>
  <si>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</si>
  <si>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</si>
  <si>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</si>
  <si>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</si>
  <si>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</si>
  <si>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</si>
  <si>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</si>
  <si>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</si>
  <si>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</si>
  <si>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</si>
  <si>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</si>
  <si>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</si>
  <si>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</si>
  <si>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</si>
  <si>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</si>
  <si>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</si>
  <si>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</si>
  <si>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</si>
  <si>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</si>
  <si>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</si>
  <si>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</si>
  <si>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</si>
  <si>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</si>
  <si>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</si>
  <si>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</si>
  <si>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</si>
  <si>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</si>
  <si>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</si>
  <si>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</si>
  <si>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</si>
  <si>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</si>
  <si>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</si>
  <si>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</si>
  <si>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</si>
  <si>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</si>
  <si>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</si>
  <si>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</si>
  <si>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</si>
  <si>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</si>
  <si>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</si>
  <si>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</si>
  <si>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</si>
  <si>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</si>
  <si>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</si>
  <si>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</si>
  <si>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</si>
  <si>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</si>
  <si>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</si>
  <si>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</si>
  <si>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</si>
  <si>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</si>
  <si>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</si>
  <si>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</si>
  <si>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</si>
  <si>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</si>
  <si>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</si>
  <si>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</si>
  <si>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</si>
  <si>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</si>
  <si>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</si>
  <si>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</si>
  <si>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</si>
  <si>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</si>
  <si>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</si>
  <si>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</si>
  <si>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</si>
  <si>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</si>
  <si>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</si>
  <si>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</si>
  <si>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</si>
  <si>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</si>
  <si>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</si>
  <si>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</si>
  <si>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</si>
  <si>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</si>
  <si>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</si>
  <si>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</si>
  <si>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</si>
  <si>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</si>
  <si>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</si>
  <si>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</si>
  <si>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</si>
  <si>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</si>
  <si>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</si>
  <si>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</si>
  <si>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</si>
  <si>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</si>
  <si>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</si>
  <si>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</si>
  <si>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</si>
  <si>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</si>
  <si>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</si>
  <si>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</si>
  <si>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</si>
  <si>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</si>
  <si>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</si>
  <si>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</si>
  <si>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</si>
  <si>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</si>
  <si>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</si>
  <si>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</si>
  <si>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</si>
  <si>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</si>
  <si>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</si>
  <si>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</si>
  <si>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</si>
  <si>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</si>
  <si>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</si>
  <si>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</si>
  <si>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</si>
  <si>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</si>
  <si>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</si>
  <si>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</si>
  <si>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</si>
  <si>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</si>
  <si>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</si>
  <si>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</si>
  <si>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</si>
  <si>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</si>
  <si>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</si>
  <si>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</si>
  <si>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</si>
  <si>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</si>
  <si>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</si>
  <si>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</si>
  <si>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</si>
  <si>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</si>
  <si>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</si>
  <si>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</si>
  <si>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</si>
  <si>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</si>
  <si>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</si>
  <si>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</si>
  <si>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</si>
  <si>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</si>
  <si>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</si>
  <si>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</si>
  <si>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</si>
  <si>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</si>
  <si>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</si>
  <si>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</si>
  <si>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</si>
  <si>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</si>
  <si>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</si>
  <si>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</si>
  <si>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</si>
  <si>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</si>
  <si>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</si>
  <si>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</si>
  <si>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</si>
  <si>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</si>
  <si>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</si>
  <si>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</si>
  <si>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</si>
  <si>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</si>
  <si>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</si>
  <si>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</si>
  <si>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</si>
  <si>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</si>
  <si>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</si>
  <si>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</si>
  <si>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</si>
  <si>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</si>
  <si>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</si>
  <si>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</si>
  <si>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</si>
  <si>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</si>
  <si>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</si>
  <si>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</si>
  <si>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</si>
  <si>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</si>
  <si>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</si>
  <si>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</si>
  <si>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</si>
  <si>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</si>
  <si>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</si>
  <si>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</si>
  <si>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</si>
  <si>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</si>
  <si>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</si>
  <si>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</si>
  <si>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</si>
  <si>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</si>
  <si>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</si>
  <si>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</si>
  <si>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</si>
  <si>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</si>
  <si>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</si>
  <si>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</si>
  <si>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</si>
  <si>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</si>
  <si>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</si>
  <si>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</si>
  <si>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</si>
  <si>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</si>
  <si>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</si>
  <si>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</si>
  <si>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</si>
  <si>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</si>
  <si>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</si>
  <si>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</si>
  <si>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</si>
  <si>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</si>
  <si>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</si>
  <si>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</si>
  <si>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</si>
  <si>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</si>
  <si>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</si>
  <si>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</si>
  <si>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</si>
  <si>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</si>
  <si>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</si>
  <si>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</si>
  <si>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</si>
  <si>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</si>
  <si>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</si>
  <si>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</si>
  <si>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</si>
  <si>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</si>
  <si>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</si>
  <si>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</si>
  <si>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</si>
  <si>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</si>
  <si>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</si>
  <si>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</si>
  <si>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</si>
  <si>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</si>
  <si>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</si>
  <si>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</si>
  <si>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</si>
  <si>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</si>
  <si>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</si>
  <si>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</si>
  <si>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</si>
  <si>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</si>
  <si>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</si>
  <si>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</si>
  <si>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</si>
  <si>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</si>
  <si>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</si>
  <si>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</si>
  <si>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</si>
  <si>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</si>
  <si>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</si>
  <si>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</si>
  <si>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</si>
  <si>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</si>
  <si>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</si>
  <si>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</si>
  <si>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</si>
  <si>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</si>
  <si>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</si>
  <si>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</si>
  <si>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</si>
  <si>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</si>
  <si>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</si>
  <si>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</si>
  <si>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</si>
  <si>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</si>
  <si>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</si>
  <si>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</si>
  <si>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</si>
  <si>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</si>
  <si>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</si>
  <si>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</si>
  <si>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</si>
  <si>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</si>
  <si>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</si>
  <si>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</si>
  <si>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</si>
  <si>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</si>
  <si>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</si>
  <si>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</si>
  <si>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</si>
  <si>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</si>
  <si>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</si>
  <si>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</si>
  <si>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</si>
  <si>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</si>
  <si>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</si>
  <si>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</si>
  <si>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</si>
  <si>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</si>
  <si>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</si>
  <si>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</si>
  <si>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</si>
  <si>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</si>
  <si>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</si>
  <si>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</si>
  <si>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</si>
  <si>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</si>
  <si>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</si>
  <si>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</si>
  <si>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</si>
  <si>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</si>
  <si>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</si>
  <si>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</si>
  <si>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</si>
  <si>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</si>
  <si>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</si>
  <si>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</si>
  <si>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</si>
  <si>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</si>
  <si>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</si>
  <si>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</si>
  <si>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</si>
  <si>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</si>
  <si>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</si>
  <si>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</si>
  <si>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</si>
  <si>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</si>
  <si>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</si>
  <si>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</si>
  <si>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</si>
  <si>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</si>
  <si>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</si>
  <si>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</si>
  <si>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</si>
  <si>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</si>
  <si>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</si>
  <si>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</si>
  <si>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</si>
  <si>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</si>
  <si>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</si>
  <si>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</si>
  <si>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</si>
  <si>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</si>
  <si>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</si>
  <si>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</si>
  <si>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</si>
  <si>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</si>
  <si>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</si>
  <si>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</si>
  <si>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</si>
  <si>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</si>
  <si>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</si>
  <si>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</si>
  <si>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</si>
  <si>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</si>
  <si>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</si>
  <si>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</si>
  <si>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</si>
  <si>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</si>
  <si>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</si>
  <si>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</si>
  <si>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</si>
  <si>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</si>
  <si>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</si>
  <si>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</si>
  <si>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</si>
  <si>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</si>
  <si>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</si>
  <si>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</si>
  <si>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</si>
  <si>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</si>
  <si>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</si>
  <si>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</si>
  <si>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</si>
  <si>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</si>
  <si>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</si>
  <si>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</si>
  <si>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</si>
  <si>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</si>
  <si>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</si>
  <si>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</si>
  <si>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</si>
  <si>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</si>
  <si>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</si>
  <si>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</si>
  <si>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</si>
  <si>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</si>
  <si>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</si>
  <si>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</si>
  <si>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</si>
  <si>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</si>
  <si>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</si>
  <si>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</si>
  <si>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</si>
  <si>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</si>
  <si>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</si>
  <si>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</si>
  <si>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</si>
  <si>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</si>
  <si>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</si>
  <si>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</si>
  <si>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</si>
  <si>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</si>
  <si>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</si>
  <si>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</si>
  <si>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</si>
  <si>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</si>
  <si>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</si>
  <si>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</si>
  <si>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</si>
  <si>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</si>
  <si>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</si>
  <si>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</si>
  <si>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</si>
  <si>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</si>
  <si>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</si>
  <si>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</si>
  <si>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</si>
  <si>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</si>
  <si>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</si>
  <si>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</si>
  <si>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</si>
  <si>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</si>
  <si>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</si>
  <si>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</si>
  <si>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</si>
  <si>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</si>
  <si>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</si>
  <si>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</si>
  <si>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</si>
  <si>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</si>
  <si>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</si>
  <si>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</si>
  <si>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</si>
  <si>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</si>
  <si>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</si>
  <si>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</si>
  <si>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</si>
  <si>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</si>
  <si>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</si>
  <si>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</si>
  <si>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</si>
  <si>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</si>
  <si>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</si>
  <si>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</si>
  <si>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</si>
  <si>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</si>
  <si>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</si>
  <si>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</si>
  <si>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</si>
  <si>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</si>
  <si>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</si>
  <si>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</si>
  <si>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</si>
  <si>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</si>
  <si>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</si>
  <si>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</si>
  <si>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</si>
  <si>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</si>
  <si>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</si>
  <si>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</si>
  <si>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</si>
  <si>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</si>
  <si>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</si>
  <si>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</si>
  <si>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</si>
  <si>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</si>
  <si>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</si>
  <si>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</si>
  <si>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</si>
  <si>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</si>
  <si>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</si>
  <si>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</si>
  <si>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</si>
  <si>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</si>
  <si>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</si>
  <si>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</si>
  <si>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</si>
  <si>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</si>
  <si>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</si>
  <si>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</si>
  <si>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</si>
  <si>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</si>
  <si>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</si>
  <si>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</si>
  <si>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</si>
  <si>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</si>
  <si>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</si>
  <si>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</si>
  <si>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</si>
  <si>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</si>
  <si>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</si>
  <si>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</si>
  <si>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</si>
  <si>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</si>
  <si>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</si>
  <si>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</si>
  <si>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</si>
  <si>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</si>
  <si>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</si>
  <si>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</si>
  <si>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</si>
  <si>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</si>
  <si>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</si>
  <si>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</si>
  <si>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</si>
  <si>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</si>
  <si>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</si>
  <si>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</si>
  <si>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</si>
  <si>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</si>
  <si>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</si>
  <si>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</si>
  <si>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</si>
  <si>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</si>
  <si>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</si>
  <si>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</si>
  <si>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</si>
  <si>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</si>
  <si>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</si>
  <si>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</si>
  <si>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</si>
  <si>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</si>
  <si>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</si>
  <si>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</si>
  <si>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</si>
  <si>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</si>
  <si>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</si>
  <si>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</si>
  <si>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</si>
  <si>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</si>
  <si>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</si>
  <si>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</si>
  <si>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</si>
  <si>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</si>
  <si>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</si>
  <si>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</si>
  <si>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</si>
  <si>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</si>
  <si>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</si>
  <si>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</si>
  <si>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</si>
  <si>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</si>
  <si>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</si>
  <si>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</si>
  <si>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</si>
  <si>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</si>
  <si>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</si>
  <si>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</si>
  <si>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</si>
  <si>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</si>
  <si>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</si>
  <si>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</si>
  <si>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</si>
  <si>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</si>
  <si>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</si>
  <si>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</si>
  <si>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</si>
  <si>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</si>
  <si>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</si>
  <si>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</si>
  <si>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</si>
  <si>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</si>
  <si>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</si>
  <si>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</si>
  <si>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</si>
  <si>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</si>
  <si>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</si>
  <si>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</si>
  <si>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</si>
  <si>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</si>
  <si>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</si>
  <si>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</si>
  <si>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</si>
  <si>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</si>
  <si>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</si>
  <si>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</si>
  <si>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</si>
  <si>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</si>
  <si>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</si>
  <si>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</si>
  <si>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</si>
  <si>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</si>
  <si>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</si>
  <si>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</si>
  <si>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</si>
  <si>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</si>
  <si>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</si>
  <si>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</si>
  <si>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</si>
  <si>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</si>
  <si>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</si>
  <si>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</si>
  <si>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</si>
  <si>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</si>
  <si>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</si>
  <si>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</si>
  <si>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</si>
  <si>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</si>
  <si>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</si>
  <si>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</si>
  <si>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</si>
  <si>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</si>
  <si>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</si>
  <si>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</si>
  <si>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</si>
  <si>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</si>
  <si>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</si>
  <si>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</si>
  <si>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</si>
  <si>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</si>
  <si>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</si>
  <si>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</si>
  <si>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</si>
  <si>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</si>
  <si>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</si>
  <si>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</si>
  <si>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</si>
  <si>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</si>
  <si>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</si>
  <si>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</si>
  <si>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</si>
  <si>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</si>
  <si>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</si>
  <si>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</si>
  <si>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</si>
  <si>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</si>
  <si>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</si>
  <si>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</si>
  <si>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</si>
  <si>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</si>
  <si>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</si>
  <si>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</si>
  <si>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</si>
  <si>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</si>
  <si>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</si>
  <si>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</si>
  <si>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</si>
  <si>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</si>
  <si>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</si>
  <si>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</si>
  <si>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</si>
  <si>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</si>
  <si>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</si>
  <si>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</si>
  <si>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</si>
  <si>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</si>
  <si>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</si>
  <si>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</si>
  <si>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</si>
  <si>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</si>
  <si>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</si>
  <si>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</si>
  <si>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</si>
  <si>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</si>
  <si>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</si>
  <si>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</si>
  <si>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</si>
  <si>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</si>
  <si>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</si>
  <si>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</si>
  <si>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</si>
  <si>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</si>
  <si>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</si>
  <si>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</si>
  <si>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</si>
  <si>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</si>
  <si>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</si>
  <si>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</si>
  <si>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</si>
  <si>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</si>
  <si>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</si>
  <si>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</si>
  <si>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</si>
  <si>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</si>
  <si>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</si>
  <si>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</si>
  <si>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</si>
  <si>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</si>
  <si>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</si>
  <si>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</si>
  <si>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</si>
  <si>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</si>
  <si>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</si>
  <si>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</si>
  <si>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</si>
  <si>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</si>
  <si>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</si>
  <si>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</si>
  <si>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</si>
  <si>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</si>
  <si>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</si>
  <si>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</si>
  <si>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</si>
  <si>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</si>
  <si>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</si>
  <si>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</si>
  <si>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</si>
  <si>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</si>
  <si>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</si>
  <si>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</si>
  <si>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</si>
  <si>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</si>
  <si>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</si>
  <si>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</si>
  <si>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</si>
  <si>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</si>
  <si>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</si>
  <si>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</si>
  <si>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</si>
  <si>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</si>
  <si>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</si>
  <si>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</si>
  <si>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</si>
  <si>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</si>
  <si>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</si>
  <si>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</si>
  <si>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</si>
  <si>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</si>
  <si>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</si>
  <si>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</si>
  <si>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</si>
  <si>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</si>
  <si>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</si>
  <si>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</si>
  <si>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</si>
  <si>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</si>
  <si>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</si>
  <si>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</si>
  <si>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</si>
  <si>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</si>
  <si>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</si>
  <si>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</si>
  <si>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</si>
  <si>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</si>
  <si>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</si>
  <si>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</si>
  <si>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</si>
  <si>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</si>
  <si>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</si>
  <si>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</si>
  <si>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</si>
  <si>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</si>
  <si>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</si>
  <si>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</si>
  <si>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</si>
  <si>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</si>
  <si>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</si>
  <si>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</si>
  <si>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</si>
  <si>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</si>
  <si>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</si>
  <si>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</si>
  <si>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</si>
  <si>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</si>
  <si>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</si>
  <si>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</si>
  <si>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</si>
  <si>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</si>
  <si>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</si>
  <si>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</si>
  <si>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</si>
  <si>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</si>
  <si>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</si>
  <si>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</si>
  <si>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</si>
  <si>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</si>
  <si>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</si>
  <si>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</si>
  <si>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</si>
  <si>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</si>
  <si>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</si>
  <si>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</si>
  <si>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</si>
  <si>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</si>
  <si>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</si>
  <si>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</si>
  <si>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</si>
  <si>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</si>
  <si>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</si>
  <si>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</si>
  <si>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</si>
  <si>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</si>
  <si>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</si>
  <si>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</si>
  <si>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</si>
  <si>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</si>
  <si>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</si>
  <si>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</si>
  <si>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</si>
  <si>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</si>
  <si>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</si>
  <si>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</si>
  <si>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</si>
  <si>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</si>
  <si>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</si>
  <si>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</si>
  <si>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</si>
  <si>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</si>
  <si>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</si>
  <si>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</si>
  <si>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</si>
  <si>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</si>
  <si>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</si>
  <si>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</si>
  <si>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</si>
  <si>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</si>
  <si>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</si>
  <si>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</si>
  <si>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</si>
  <si>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</si>
  <si>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</si>
  <si>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</si>
  <si>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</si>
  <si>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</si>
  <si>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</si>
  <si>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</si>
  <si>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</si>
  <si>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</si>
  <si>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</si>
  <si>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</si>
  <si>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</si>
  <si>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</si>
  <si>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</si>
  <si>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</si>
  <si>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</si>
  <si>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</si>
  <si>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</si>
  <si>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</si>
  <si>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</si>
  <si>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</si>
  <si>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</si>
  <si>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</si>
  <si>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</si>
  <si>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</si>
  <si>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</si>
  <si>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</si>
  <si>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</si>
  <si>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</si>
  <si>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</si>
  <si>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</si>
  <si>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</si>
  <si>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</si>
  <si>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</si>
  <si>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</si>
  <si>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</si>
  <si>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</si>
  <si>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</si>
  <si>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</si>
  <si>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</si>
  <si>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</si>
  <si>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</si>
  <si>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</si>
  <si>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</si>
  <si>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</si>
  <si>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</si>
  <si>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</si>
  <si>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</si>
  <si>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</si>
  <si>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</si>
  <si>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</si>
  <si>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</si>
  <si>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</si>
  <si>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</si>
  <si>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</si>
  <si>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</si>
  <si>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</si>
  <si>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</si>
  <si>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</si>
  <si>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</si>
  <si>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</si>
  <si>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</si>
  <si>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</si>
  <si>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</si>
  <si>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</si>
  <si>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</si>
  <si>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</si>
  <si>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</si>
  <si>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</si>
  <si>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</si>
  <si>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</si>
  <si>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</si>
  <si>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</si>
  <si>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</si>
  <si>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</si>
  <si>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</si>
  <si>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</si>
  <si>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</si>
  <si>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</si>
  <si>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</si>
  <si>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</si>
  <si>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</si>
  <si>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</si>
  <si>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</si>
  <si>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</si>
  <si>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</si>
  <si>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</si>
  <si>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</si>
  <si>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</si>
  <si>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</si>
  <si>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</si>
  <si>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</si>
  <si>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</si>
  <si>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</si>
  <si>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</si>
  <si>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</si>
  <si>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</si>
  <si>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</si>
  <si>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</si>
  <si>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</si>
  <si>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</si>
  <si>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</si>
  <si>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</si>
  <si>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</si>
  <si>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</si>
  <si>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</si>
  <si>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</si>
  <si>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</si>
  <si>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</si>
  <si>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</si>
  <si>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</si>
  <si>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</si>
  <si>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</si>
  <si>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</si>
  <si>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</si>
  <si>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</si>
  <si>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</si>
  <si>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</si>
  <si>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</si>
  <si>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</si>
  <si>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</si>
  <si>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</si>
  <si>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</si>
  <si>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</si>
  <si>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</si>
  <si>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</si>
  <si>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</si>
  <si>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</si>
  <si>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</si>
  <si>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</si>
  <si>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</si>
  <si>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</si>
  <si>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</si>
  <si>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</si>
  <si>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</si>
  <si>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</si>
  <si>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</si>
  <si>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</si>
  <si>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</si>
  <si>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</si>
  <si>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</si>
  <si>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</si>
  <si>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</si>
  <si>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</si>
  <si>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</si>
  <si>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</si>
  <si>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</si>
  <si>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</si>
  <si>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</si>
  <si>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</si>
  <si>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</si>
  <si>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</si>
  <si>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</si>
  <si>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</si>
  <si>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</si>
  <si>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</si>
  <si>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</si>
  <si>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</si>
  <si>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</si>
  <si>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</si>
  <si>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</si>
  <si>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</si>
  <si>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</si>
  <si>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</si>
  <si>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</si>
  <si>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</si>
  <si>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</si>
  <si>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</si>
  <si>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</si>
  <si>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</si>
  <si>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</si>
  <si>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</si>
  <si>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</si>
  <si>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</si>
  <si>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</si>
  <si>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</si>
  <si>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</si>
  <si>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</si>
  <si>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</si>
  <si>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</si>
  <si>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</si>
  <si>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</si>
  <si>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</si>
  <si>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</si>
  <si>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</si>
  <si>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</si>
  <si>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</si>
  <si>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</si>
  <si>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</si>
  <si>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</si>
  <si>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</si>
  <si>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</si>
  <si>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</si>
  <si>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</si>
  <si>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</si>
  <si>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</si>
  <si>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</si>
  <si>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</si>
  <si>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</si>
  <si>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</si>
  <si>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</si>
  <si>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</si>
  <si>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</si>
  <si>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</si>
  <si>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</si>
  <si>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</si>
  <si>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</si>
  <si>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</si>
  <si>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</si>
  <si>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</si>
  <si>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</si>
  <si>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</si>
  <si>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</si>
  <si>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</si>
  <si>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</si>
  <si>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</si>
  <si>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</si>
  <si>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</si>
  <si>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</si>
  <si>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</si>
  <si>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</si>
  <si>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</si>
  <si>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</si>
  <si>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</si>
  <si>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</si>
  <si>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</si>
  <si>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</si>
  <si>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</si>
  <si>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</si>
  <si>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</si>
  <si>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</si>
  <si>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</si>
  <si>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</si>
  <si>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</si>
  <si>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</si>
  <si>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</si>
  <si>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</si>
  <si>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</si>
  <si>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</si>
  <si>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</si>
  <si>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</si>
  <si>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</si>
  <si>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</si>
  <si>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</si>
  <si>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</si>
  <si>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</si>
  <si>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</si>
  <si>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</si>
  <si>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</si>
  <si>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</si>
  <si>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</si>
  <si>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</si>
  <si>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</si>
  <si>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</si>
  <si>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</si>
  <si>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</si>
  <si>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</si>
  <si>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</si>
  <si>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</si>
  <si>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</si>
  <si>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</si>
  <si>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</si>
  <si>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</si>
  <si>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</si>
  <si>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</si>
  <si>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</si>
  <si>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</si>
  <si>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</si>
  <si>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</si>
  <si>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</si>
  <si>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</si>
  <si>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</si>
  <si>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</si>
  <si>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</si>
  <si>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</si>
  <si>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</si>
  <si>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</si>
  <si>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</si>
  <si>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</si>
  <si>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</si>
  <si>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</si>
  <si>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</si>
  <si>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</si>
  <si>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</si>
  <si>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</si>
  <si>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</si>
  <si>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</si>
  <si>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</si>
  <si>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</si>
  <si>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</si>
  <si>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</si>
  <si>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</si>
  <si>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</si>
  <si>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</si>
  <si>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</si>
  <si>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</si>
  <si>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</si>
  <si>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</si>
  <si>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</si>
  <si>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</si>
  <si>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</si>
  <si>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</si>
  <si>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</si>
  <si>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</si>
  <si>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</si>
  <si>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</si>
  <si>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</si>
  <si>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</si>
  <si>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</si>
  <si>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</si>
  <si>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</si>
  <si>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</si>
  <si>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</si>
  <si>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</si>
  <si>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</si>
  <si>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</si>
  <si>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</si>
  <si>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</si>
  <si>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</si>
  <si>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</si>
  <si>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</si>
  <si>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</si>
  <si>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</si>
  <si>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</si>
  <si>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</si>
  <si>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</si>
  <si>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</si>
  <si>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</si>
  <si>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</si>
  <si>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</si>
  <si>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</si>
  <si>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</si>
  <si>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</si>
  <si>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</si>
  <si>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</si>
  <si>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</si>
  <si>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</si>
  <si>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</si>
  <si>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</si>
  <si>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</si>
  <si>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</si>
  <si>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</si>
  <si>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</si>
  <si>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</si>
  <si>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</si>
  <si>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</si>
  <si>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</si>
  <si>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</si>
  <si>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</si>
  <si>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</si>
  <si>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</si>
  <si>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</si>
  <si>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</si>
  <si>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</si>
  <si>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</si>
  <si>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</si>
  <si>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</si>
  <si>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</si>
  <si>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</si>
  <si>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</si>
  <si>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</si>
  <si>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</si>
  <si>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</si>
  <si>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</si>
  <si>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</si>
  <si>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</si>
  <si>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</si>
  <si>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</si>
  <si>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</si>
  <si>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</si>
  <si>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</si>
  <si>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</si>
  <si>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</si>
  <si>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</si>
  <si>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</si>
  <si>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</si>
  <si>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</si>
  <si>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</si>
  <si>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</si>
  <si>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</si>
  <si>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</si>
  <si>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</si>
  <si>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</si>
  <si>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</si>
  <si>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</si>
  <si>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</si>
  <si>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</si>
  <si>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</si>
  <si>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</si>
  <si>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</si>
  <si>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</si>
  <si>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</si>
  <si>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</si>
  <si>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</si>
  <si>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</si>
  <si>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</si>
  <si>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</si>
  <si>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</si>
  <si>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</si>
  <si>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</si>
  <si>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</si>
  <si>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</si>
  <si>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</si>
  <si>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</si>
  <si>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</si>
  <si>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</si>
  <si>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</si>
  <si>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</si>
  <si>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</si>
  <si>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</si>
  <si>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</si>
  <si>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</si>
  <si>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</si>
  <si>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</si>
  <si>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</si>
  <si>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</si>
  <si>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</si>
  <si>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</si>
  <si>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</si>
  <si>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</si>
  <si>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</si>
  <si>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</si>
  <si>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</si>
  <si>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</si>
  <si>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</si>
  <si>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</si>
  <si>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</si>
  <si>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</si>
  <si>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</si>
  <si>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</si>
  <si>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</si>
  <si>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</si>
  <si>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</si>
  <si>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</si>
  <si>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</si>
  <si>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</si>
  <si>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</si>
  <si>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</si>
  <si>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</si>
  <si>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</si>
  <si>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</si>
  <si>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</si>
  <si>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</si>
  <si>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</si>
  <si>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</si>
  <si>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</si>
  <si>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</si>
  <si>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</si>
  <si>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</si>
  <si>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</si>
  <si>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</si>
  <si>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</si>
  <si>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</si>
  <si>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</si>
  <si>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</si>
  <si>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</si>
  <si>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</si>
  <si>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</si>
  <si>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</si>
  <si>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</si>
  <si>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</si>
  <si>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</si>
  <si>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</si>
  <si>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</si>
  <si>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</si>
  <si>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</si>
  <si>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</si>
  <si>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</si>
  <si>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</si>
  <si>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</si>
  <si>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</si>
  <si>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</si>
  <si>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</si>
  <si>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</si>
  <si>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</si>
  <si>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</si>
  <si>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</si>
  <si>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</si>
  <si>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</si>
  <si>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</si>
  <si>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</si>
  <si>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</si>
  <si>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</si>
  <si>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</si>
  <si>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</si>
  <si>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</si>
  <si>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</si>
  <si>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</si>
  <si>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</si>
  <si>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</si>
  <si>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</si>
  <si>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</si>
  <si>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</si>
  <si>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</si>
  <si>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</si>
  <si>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</si>
  <si>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</si>
  <si>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</si>
  <si>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</si>
  <si>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</si>
  <si>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</si>
  <si>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</si>
  <si>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</si>
  <si>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</si>
  <si>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</si>
  <si>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</si>
  <si>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</si>
  <si>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</si>
  <si>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</si>
  <si>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</si>
  <si>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</si>
  <si>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</si>
  <si>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</si>
  <si>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</si>
  <si>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</si>
  <si>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</si>
  <si>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</si>
  <si>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</si>
  <si>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</si>
  <si>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</si>
  <si>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</si>
  <si>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</si>
  <si>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</si>
  <si>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</si>
  <si>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</si>
  <si>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</si>
  <si>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</si>
  <si>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</si>
  <si>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</si>
  <si>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</si>
  <si>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</si>
  <si>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</si>
  <si>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</si>
  <si>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</si>
  <si>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</si>
  <si>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</si>
  <si>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</si>
  <si>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</si>
  <si>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</si>
  <si>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</si>
  <si>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</si>
  <si>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</si>
  <si>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</si>
  <si>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</si>
  <si>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</si>
  <si>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</si>
  <si>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</si>
  <si>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</si>
  <si>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</si>
  <si>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</si>
  <si>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</si>
  <si>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</si>
  <si>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</si>
  <si>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</si>
  <si>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</si>
  <si>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</si>
  <si>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</si>
  <si>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</si>
  <si>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</si>
  <si>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</si>
  <si>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</si>
  <si>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</si>
  <si>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</si>
  <si>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</si>
  <si>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</si>
  <si>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</si>
  <si>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</si>
  <si>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</si>
  <si>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</si>
  <si>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</si>
  <si>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</si>
  <si>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</si>
  <si>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</si>
  <si>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</si>
  <si>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</si>
  <si>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</si>
  <si>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</si>
  <si>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</si>
  <si>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</si>
  <si>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</si>
  <si>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</si>
  <si>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</si>
  <si>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</si>
  <si>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</si>
  <si>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</si>
  <si>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</si>
  <si>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</si>
  <si>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</si>
  <si>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</si>
  <si>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</si>
  <si>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</si>
  <si>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</si>
  <si>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</si>
  <si>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</si>
  <si>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</si>
  <si>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</si>
  <si>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</si>
  <si>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</si>
  <si>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</si>
  <si>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</si>
  <si>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</si>
  <si>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</si>
  <si>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</si>
  <si>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</si>
  <si>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</si>
  <si>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</si>
  <si>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</si>
  <si>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</si>
  <si>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</si>
  <si>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</si>
  <si>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</si>
  <si>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</si>
  <si>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</si>
  <si>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</si>
  <si>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</si>
  <si>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</si>
  <si>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</si>
  <si>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</si>
  <si>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</si>
  <si>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</si>
  <si>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</si>
  <si>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</si>
  <si>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</si>
  <si>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</si>
  <si>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</si>
  <si>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</si>
  <si>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</si>
  <si>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</si>
  <si>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</si>
  <si>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</si>
  <si>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</si>
  <si>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</si>
  <si>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</si>
  <si>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</si>
  <si>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</si>
  <si>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</si>
  <si>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</si>
  <si>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</si>
  <si>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</si>
  <si>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</si>
  <si>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</si>
  <si>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</si>
  <si>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</si>
  <si>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</si>
  <si>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</si>
  <si>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</si>
  <si>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</si>
  <si>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</si>
  <si>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</si>
  <si>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</si>
  <si>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</si>
  <si>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</si>
  <si>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</si>
  <si>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</si>
  <si>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</si>
  <si>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</si>
  <si>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</si>
  <si>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</si>
  <si>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</si>
  <si>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</si>
  <si>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</si>
  <si>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</si>
  <si>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</si>
  <si>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</si>
  <si>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</si>
  <si>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</si>
  <si>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</si>
  <si>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</si>
  <si>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</si>
  <si>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</si>
  <si>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</si>
  <si>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</si>
  <si>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</si>
  <si>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</si>
  <si>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</si>
  <si>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</si>
  <si>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</si>
  <si>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</si>
  <si>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</si>
  <si>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</si>
  <si>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</si>
  <si>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</si>
  <si>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</si>
  <si>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</si>
  <si>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</si>
  <si>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</si>
  <si>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</si>
  <si>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</si>
  <si>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</si>
  <si>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</si>
  <si>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</si>
  <si>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</si>
  <si>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</si>
  <si>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</si>
  <si>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</si>
  <si>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</si>
  <si>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</si>
  <si>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</si>
  <si>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</si>
  <si>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</si>
  <si>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</si>
  <si>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</si>
  <si>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</si>
  <si>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</si>
  <si>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</si>
  <si>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</si>
  <si>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</si>
  <si>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</si>
  <si>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</si>
  <si>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</si>
  <si>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</si>
  <si>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</si>
  <si>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</si>
  <si>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</si>
  <si>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</si>
  <si>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</si>
  <si>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</si>
  <si>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</si>
  <si>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</si>
  <si>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</si>
  <si>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</si>
  <si>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</si>
  <si>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</si>
  <si>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</si>
  <si>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</si>
  <si>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</si>
  <si>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</si>
  <si>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</si>
  <si>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</si>
  <si>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</si>
  <si>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</si>
  <si>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</si>
  <si>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</si>
  <si>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</si>
  <si>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</si>
  <si>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</si>
  <si>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</si>
  <si>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</si>
  <si>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</si>
  <si>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</si>
  <si>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</si>
  <si>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</si>
  <si>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</si>
  <si>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</si>
  <si>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</si>
  <si>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</si>
  <si>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</si>
  <si>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</si>
  <si>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</si>
  <si>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</si>
  <si>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</si>
  <si>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</si>
  <si>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</si>
  <si>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</si>
  <si>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</si>
  <si>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</si>
  <si>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</si>
  <si>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</si>
  <si>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</si>
  <si>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</si>
  <si>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</si>
  <si>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</si>
  <si>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</si>
  <si>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</si>
  <si>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</si>
  <si>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</si>
  <si>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</si>
  <si>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</si>
  <si>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</si>
  <si>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</si>
  <si>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</si>
  <si>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</si>
  <si>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</si>
  <si>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</si>
  <si>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</si>
  <si>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</si>
  <si>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</si>
  <si>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</si>
  <si>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</si>
  <si>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</si>
  <si>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</si>
  <si>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</si>
  <si>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</si>
  <si>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</si>
  <si>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</si>
  <si>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</si>
  <si>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</si>
  <si>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</si>
  <si>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</si>
  <si>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</si>
  <si>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</si>
  <si>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</si>
  <si>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</si>
  <si>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</si>
  <si>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</si>
  <si>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</si>
  <si>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</si>
  <si>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</si>
  <si>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</si>
  <si>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</si>
  <si>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</si>
  <si>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</si>
  <si>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</si>
  <si>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</si>
  <si>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</si>
  <si>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</si>
  <si>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</si>
  <si>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</si>
  <si>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</si>
  <si>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</si>
  <si>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</si>
  <si>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</si>
  <si>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</si>
  <si>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</si>
  <si>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</si>
  <si>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</si>
  <si>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</si>
  <si>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</si>
  <si>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</si>
  <si>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</si>
  <si>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</si>
  <si>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</si>
  <si>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</si>
  <si>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</si>
  <si>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</si>
  <si>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</si>
  <si>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</si>
  <si>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</si>
  <si>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</si>
  <si>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</si>
  <si>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</si>
  <si>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</si>
  <si>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</si>
  <si>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</si>
  <si>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</si>
  <si>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</si>
  <si>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</si>
  <si>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</si>
  <si>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</si>
  <si>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</si>
  <si>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</si>
  <si>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</si>
  <si>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</si>
  <si>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</si>
  <si>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</si>
  <si>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</si>
  <si>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</si>
  <si>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</si>
  <si>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</si>
  <si>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</si>
  <si>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</si>
  <si>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</si>
  <si>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</si>
  <si>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</si>
  <si>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</si>
  <si>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</si>
  <si>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</si>
  <si>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</si>
  <si>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</si>
  <si>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</si>
  <si>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</si>
  <si>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</si>
  <si>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</si>
  <si>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</si>
  <si>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</si>
  <si>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</si>
  <si>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</si>
  <si>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</si>
  <si>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</si>
  <si>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</si>
  <si>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</si>
  <si>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</si>
  <si>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</si>
  <si>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</si>
  <si>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</si>
  <si>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</si>
  <si>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</si>
  <si>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</si>
  <si>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</si>
  <si>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</si>
  <si>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</si>
  <si>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</si>
  <si>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</si>
  <si>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</si>
  <si>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</si>
  <si>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</si>
  <si>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</si>
  <si>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</si>
  <si>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</si>
  <si>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</si>
  <si>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</si>
  <si>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</si>
  <si>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</si>
  <si>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</si>
  <si>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</si>
  <si>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</si>
  <si>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</si>
  <si>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</si>
  <si>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</si>
  <si>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</si>
  <si>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</si>
  <si>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</si>
  <si>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</si>
  <si>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</si>
  <si>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</si>
  <si>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</si>
  <si>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</si>
  <si>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</si>
  <si>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</si>
  <si>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</si>
  <si>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</si>
  <si>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</si>
  <si>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</si>
  <si>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</si>
  <si>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</si>
  <si>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</si>
  <si>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</si>
  <si>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</si>
  <si>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</si>
  <si>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</si>
  <si>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</si>
  <si>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</si>
  <si>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</si>
  <si>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</si>
  <si>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</si>
  <si>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</si>
  <si>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</si>
  <si>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</si>
  <si>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</si>
  <si>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</si>
  <si>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</si>
  <si>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</si>
  <si>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</si>
  <si>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</si>
  <si>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</si>
  <si>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</si>
  <si>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</si>
  <si>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</si>
  <si>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</si>
  <si>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</si>
  <si>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</si>
  <si>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</si>
  <si>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</si>
  <si>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</si>
  <si>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</si>
  <si>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</si>
  <si>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</si>
  <si>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</si>
  <si>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</si>
  <si>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</si>
  <si>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</si>
  <si>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</si>
  <si>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</si>
  <si>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</si>
  <si>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</si>
  <si>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</si>
  <si>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</si>
  <si>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</si>
  <si>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</si>
  <si>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</si>
  <si>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</si>
  <si>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</si>
  <si>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</si>
  <si>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</si>
  <si>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</si>
  <si>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</si>
  <si>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</si>
  <si>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</si>
  <si>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</si>
  <si>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</si>
  <si>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</si>
  <si>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</si>
  <si>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</si>
  <si>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</si>
  <si>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</si>
  <si>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</si>
  <si>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</si>
  <si>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</si>
  <si>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</si>
  <si>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</si>
  <si>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</si>
  <si>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</si>
  <si>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</si>
  <si>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</si>
  <si>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</si>
  <si>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</si>
  <si>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</si>
  <si>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</si>
  <si>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</si>
  <si>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</si>
  <si>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</si>
  <si>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</si>
  <si>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</si>
  <si>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</si>
  <si>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</si>
  <si>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</si>
  <si>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</si>
  <si>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</si>
  <si>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</si>
  <si>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</si>
  <si>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</si>
  <si>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</si>
  <si>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</si>
  <si>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</si>
  <si>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</si>
  <si>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</si>
  <si>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</si>
  <si>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</si>
  <si>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</si>
  <si>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</si>
  <si>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</si>
  <si>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</si>
  <si>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</si>
  <si>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</si>
  <si>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</si>
  <si>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</si>
  <si>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</si>
  <si>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</si>
  <si>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</si>
  <si>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</si>
  <si>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</si>
  <si>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</si>
  <si>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</si>
  <si>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</si>
  <si>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</si>
  <si>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</si>
  <si>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</si>
  <si>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</si>
  <si>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</si>
  <si>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</si>
  <si>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</si>
  <si>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</si>
  <si>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</si>
  <si>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</si>
  <si>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</si>
  <si>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</si>
  <si>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</si>
  <si>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</si>
  <si>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</si>
  <si>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</si>
  <si>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</si>
  <si>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</si>
  <si>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</si>
  <si>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</si>
  <si>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</si>
  <si>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</si>
  <si>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</si>
  <si>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</si>
  <si>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</si>
  <si>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</si>
  <si>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</si>
  <si>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</si>
  <si>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</si>
  <si>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</si>
  <si>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</si>
  <si>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</si>
  <si>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</si>
  <si>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</si>
  <si>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</si>
  <si>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</si>
  <si>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</si>
  <si>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</si>
  <si>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</si>
  <si>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</si>
  <si>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</si>
  <si>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</si>
  <si>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</si>
  <si>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</si>
  <si>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</si>
  <si>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</si>
  <si>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</si>
  <si>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</si>
  <si>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</si>
  <si>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</si>
  <si>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</si>
  <si>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</si>
  <si>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</si>
  <si>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</si>
  <si>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</si>
  <si>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</si>
  <si>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</si>
  <si>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</si>
  <si>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</si>
  <si>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</si>
  <si>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</si>
  <si>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</si>
  <si>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</si>
  <si>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</si>
  <si>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</si>
  <si>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</si>
  <si>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</si>
  <si>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</si>
  <si>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</si>
  <si>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</si>
  <si>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</si>
  <si>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</si>
  <si>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</si>
  <si>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</si>
  <si>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</si>
  <si>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</si>
  <si>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</si>
  <si>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</si>
  <si>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</si>
  <si>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</si>
  <si>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</si>
  <si>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</si>
  <si>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</si>
  <si>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</si>
  <si>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</si>
  <si>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</si>
  <si>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</si>
  <si>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</si>
  <si>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</si>
  <si>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</si>
  <si>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</si>
  <si>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</si>
  <si>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</si>
  <si>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</si>
  <si>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</si>
  <si>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</si>
  <si>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</si>
  <si>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</si>
  <si>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</si>
  <si>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</si>
  <si>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</si>
  <si>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</si>
  <si>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</si>
  <si>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</si>
  <si>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</si>
  <si>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</si>
  <si>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</si>
  <si>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</si>
  <si>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</si>
  <si>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</si>
  <si>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</si>
  <si>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</si>
  <si>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</si>
  <si>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</si>
  <si>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</si>
  <si>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</si>
  <si>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</si>
  <si>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</si>
  <si>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</si>
  <si>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</si>
  <si>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</si>
  <si>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</si>
  <si>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</si>
  <si>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</si>
  <si>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</si>
  <si>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</si>
  <si>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</si>
  <si>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</si>
  <si>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</si>
  <si>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</si>
  <si>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</si>
  <si>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</si>
  <si>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</si>
  <si>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</si>
  <si>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</si>
  <si>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</si>
  <si>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</si>
  <si>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</si>
  <si>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</si>
  <si>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</si>
  <si>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</si>
  <si>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</si>
  <si>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</si>
  <si>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</si>
  <si>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</si>
  <si>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</si>
  <si>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</si>
  <si>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</si>
  <si>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</si>
  <si>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</si>
  <si>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</si>
  <si>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</si>
  <si>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</si>
  <si>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</si>
  <si>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</si>
  <si>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</si>
  <si>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</si>
  <si>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</si>
  <si>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</si>
  <si>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</si>
  <si>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</si>
  <si>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</si>
  <si>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</si>
  <si>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</si>
  <si>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</si>
  <si>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</si>
  <si>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</si>
  <si>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</si>
  <si>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</si>
  <si>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</si>
  <si>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</si>
  <si>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</si>
  <si>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</si>
  <si>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</si>
  <si>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</si>
  <si>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</si>
  <si>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</si>
  <si>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</si>
  <si>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</si>
  <si>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</si>
  <si>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</si>
  <si>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</si>
  <si>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</si>
  <si>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</si>
  <si>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</si>
  <si>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</si>
  <si>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</si>
  <si>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</si>
  <si>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</si>
  <si>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</si>
  <si>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</si>
  <si>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</si>
  <si>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</si>
  <si>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</si>
  <si>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</si>
  <si>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</si>
  <si>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</si>
  <si>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</si>
  <si>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</si>
  <si>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</si>
  <si>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</si>
  <si>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</si>
  <si>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</si>
  <si>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</si>
  <si>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</si>
  <si>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</si>
  <si>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</si>
  <si>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</si>
  <si>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</si>
  <si>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</si>
  <si>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</si>
  <si>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</si>
  <si>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</si>
  <si>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</si>
  <si>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</si>
  <si>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</si>
  <si>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</si>
  <si>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</si>
  <si>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</si>
  <si>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</si>
  <si>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</si>
  <si>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</si>
  <si>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</si>
  <si>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</si>
  <si>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</si>
  <si>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</si>
  <si>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</si>
  <si>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</si>
  <si>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</si>
  <si>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</si>
  <si>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</si>
  <si>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</si>
  <si>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</si>
  <si>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</si>
  <si>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</si>
  <si>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</si>
  <si>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</si>
  <si>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</si>
  <si>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</si>
  <si>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</si>
  <si>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</si>
  <si>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</si>
  <si>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</si>
  <si>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</si>
  <si>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</si>
  <si>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</si>
  <si>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</si>
  <si>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</si>
  <si>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</si>
  <si>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</si>
  <si>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</si>
  <si>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</si>
  <si>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</si>
  <si>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</si>
  <si>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</si>
  <si>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</si>
  <si>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</si>
  <si>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</si>
  <si>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</si>
  <si>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</si>
  <si>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</si>
  <si>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</si>
  <si>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</si>
  <si>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</si>
  <si>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</si>
  <si>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</si>
  <si>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</si>
  <si>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</si>
  <si>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</si>
  <si>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</si>
  <si>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</si>
  <si>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</si>
  <si>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</si>
  <si>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</si>
  <si>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</si>
  <si>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</si>
  <si>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</si>
  <si>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</si>
  <si>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</si>
  <si>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</si>
  <si>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</si>
  <si>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</si>
  <si>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</si>
  <si>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</si>
  <si>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</si>
  <si>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</si>
  <si>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</si>
  <si>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</si>
  <si>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</si>
  <si>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</si>
  <si>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</si>
  <si>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</si>
  <si>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</si>
  <si>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</si>
  <si>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</si>
  <si>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</si>
  <si>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</si>
  <si>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</si>
  <si>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</si>
  <si>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</si>
  <si>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</si>
  <si>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</si>
  <si>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</si>
  <si>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</si>
  <si>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</si>
  <si>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</si>
  <si>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</si>
  <si>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</si>
  <si>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</si>
  <si>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</si>
  <si>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</si>
  <si>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</si>
  <si>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</si>
  <si>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</si>
  <si>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</si>
  <si>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</si>
  <si>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</si>
  <si>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</si>
  <si>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</si>
  <si>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</si>
  <si>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</si>
  <si>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</si>
  <si>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</si>
  <si>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</si>
  <si>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</si>
  <si>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</si>
  <si>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</si>
  <si>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</si>
  <si>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</si>
  <si>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</si>
  <si>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</si>
  <si>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</si>
  <si>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</si>
  <si>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</si>
  <si>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</si>
  <si>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</si>
  <si>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</si>
  <si>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</si>
  <si>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</si>
  <si>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</si>
  <si>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</si>
  <si>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</si>
  <si>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</si>
  <si>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</si>
  <si>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</si>
  <si>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</si>
  <si>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</si>
  <si>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</si>
  <si>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</si>
  <si>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</si>
  <si>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</si>
  <si>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</si>
  <si>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</si>
  <si>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</si>
  <si>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</si>
  <si>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</si>
  <si>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</si>
  <si>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</si>
  <si>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</si>
  <si>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</si>
  <si>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</si>
  <si>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</si>
  <si>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</si>
  <si>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</si>
  <si>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</si>
  <si>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</si>
  <si>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</si>
  <si>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</si>
  <si>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</si>
  <si>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</si>
  <si>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</si>
  <si>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</si>
  <si>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</si>
  <si>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</si>
  <si>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</si>
  <si>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</si>
  <si>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</si>
  <si>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</si>
  <si>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</si>
  <si>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</si>
  <si>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</si>
  <si>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</si>
  <si>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</si>
  <si>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</si>
  <si>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</si>
  <si>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</si>
  <si>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</si>
  <si>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</si>
  <si>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</si>
  <si>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</si>
  <si>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</si>
  <si>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</si>
  <si>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</si>
  <si>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</si>
  <si>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</si>
  <si>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</si>
  <si>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</si>
  <si>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</si>
  <si>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</si>
  <si>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</si>
  <si>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</si>
  <si>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</si>
  <si>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</si>
  <si>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</si>
  <si>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</si>
  <si>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</si>
  <si>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</si>
  <si>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</si>
  <si>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</si>
  <si>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</si>
  <si>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</si>
  <si>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</si>
  <si>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</si>
  <si>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</si>
  <si>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</si>
  <si>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</si>
  <si>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</si>
  <si>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</si>
  <si>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</si>
  <si>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</si>
  <si>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</si>
  <si>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</si>
  <si>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</si>
  <si>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</si>
  <si>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</si>
  <si>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</si>
  <si>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</si>
  <si>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</si>
  <si>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</si>
  <si>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</si>
  <si>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</si>
  <si>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</si>
  <si>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</si>
  <si>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</si>
  <si>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</si>
  <si>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</si>
  <si>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</si>
  <si>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</si>
  <si>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</si>
  <si>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</si>
  <si>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</si>
  <si>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</si>
  <si>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</si>
  <si>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</si>
  <si>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</si>
  <si>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</si>
  <si>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</si>
  <si>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</si>
  <si>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</si>
  <si>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</si>
  <si>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</si>
  <si>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</si>
  <si>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</si>
  <si>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</si>
  <si>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</si>
  <si>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</si>
  <si>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</si>
  <si>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</si>
  <si>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</si>
  <si>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</si>
  <si>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</si>
  <si>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</si>
  <si>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</si>
  <si>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</si>
  <si>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</si>
  <si>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</si>
  <si>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</si>
  <si>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</si>
  <si>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</si>
  <si>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</si>
  <si>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</si>
  <si>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</si>
  <si>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</si>
  <si>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</si>
  <si>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</si>
  <si>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</si>
  <si>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</si>
  <si>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</si>
  <si>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</si>
  <si>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</si>
  <si>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</si>
  <si>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</si>
  <si>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</si>
  <si>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</si>
  <si>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</si>
  <si>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</si>
  <si>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</si>
  <si>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</si>
  <si>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</si>
  <si>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</si>
  <si>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</si>
  <si>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</si>
  <si>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</si>
  <si>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</si>
  <si>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</si>
  <si>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</si>
  <si>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</si>
  <si>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</si>
  <si>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</si>
  <si>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</si>
  <si>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</si>
  <si>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</si>
  <si>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</si>
  <si>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</si>
  <si>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</si>
  <si>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</si>
  <si>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</si>
  <si>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</si>
  <si>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</si>
  <si>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</si>
  <si>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</si>
  <si>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</si>
  <si>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</si>
  <si>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</si>
  <si>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</si>
  <si>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</si>
  <si>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</si>
  <si>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</si>
  <si>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</si>
  <si>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</si>
  <si>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</si>
  <si>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</si>
  <si>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</si>
  <si>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</si>
  <si>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</si>
  <si>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</si>
  <si>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</si>
  <si>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</si>
  <si>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</si>
  <si>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</si>
  <si>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</si>
  <si>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</si>
  <si>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</si>
  <si>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</si>
  <si>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</si>
  <si>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</si>
  <si>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</si>
  <si>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</si>
  <si>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</si>
  <si>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</si>
  <si>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</si>
  <si>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</si>
  <si>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</si>
  <si>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</si>
  <si>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</si>
  <si>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</si>
  <si>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</si>
  <si>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</si>
  <si>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</si>
  <si>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</si>
  <si>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</si>
  <si>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</si>
  <si>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</si>
  <si>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</si>
  <si>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</si>
  <si>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</si>
  <si>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</si>
  <si>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</si>
  <si>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</si>
  <si>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</si>
  <si>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</si>
  <si>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</si>
  <si>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</si>
  <si>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</si>
  <si>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</si>
  <si>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</si>
  <si>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</si>
  <si>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</si>
  <si>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</si>
  <si>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</si>
  <si>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</si>
  <si>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</si>
  <si>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</si>
  <si>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</si>
  <si>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</si>
  <si>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</si>
  <si>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</si>
  <si>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</si>
  <si>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</si>
  <si>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</si>
  <si>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</si>
  <si>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</si>
  <si>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</si>
  <si>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</si>
  <si>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</si>
  <si>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</si>
  <si>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</si>
  <si>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</si>
  <si>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</si>
  <si>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</si>
  <si>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</si>
  <si>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</si>
  <si>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</si>
  <si>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</si>
  <si>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</si>
  <si>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</si>
  <si>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</si>
  <si>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</si>
  <si>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</si>
  <si>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</si>
  <si>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</si>
  <si>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</si>
  <si>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</si>
  <si>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</si>
  <si>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</si>
  <si>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</si>
  <si>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</si>
  <si>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</si>
  <si>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</si>
  <si>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</si>
  <si>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</si>
  <si>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</si>
  <si>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</si>
  <si>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</si>
  <si>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</si>
  <si>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</si>
  <si>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</si>
  <si>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</si>
  <si>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</si>
  <si>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</si>
  <si>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</si>
  <si>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</si>
  <si>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</si>
  <si>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</si>
  <si>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</si>
  <si>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</si>
  <si>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</si>
  <si>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</si>
  <si>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</si>
  <si>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</si>
  <si>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</si>
  <si>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</si>
  <si>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</si>
  <si>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</si>
  <si>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</si>
  <si>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</si>
  <si>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</si>
  <si>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</si>
  <si>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</si>
  <si>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</si>
  <si>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</si>
  <si>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</si>
  <si>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</si>
  <si>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</si>
  <si>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</si>
  <si>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</si>
  <si>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</si>
  <si>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</si>
  <si>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</si>
  <si>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</si>
  <si>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</si>
  <si>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</si>
  <si>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</si>
  <si>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</si>
  <si>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</si>
  <si>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</si>
  <si>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</si>
  <si>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</si>
  <si>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</si>
  <si>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</si>
  <si>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</si>
  <si>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</si>
  <si>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</si>
  <si>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</si>
  <si>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</si>
  <si>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</si>
  <si>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</si>
  <si>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</si>
  <si>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</si>
  <si>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</si>
  <si>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</si>
  <si>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</si>
  <si>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</si>
  <si>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</si>
  <si>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</si>
  <si>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</si>
  <si>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</si>
  <si>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</si>
  <si>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</si>
  <si>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</si>
  <si>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</si>
  <si>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</si>
  <si>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</si>
  <si>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</si>
  <si>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</si>
  <si>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</si>
  <si>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</si>
  <si>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</si>
  <si>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</si>
  <si>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</si>
  <si>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</si>
  <si>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</si>
  <si>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</si>
  <si>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</si>
  <si>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</si>
  <si>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</si>
  <si>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</si>
  <si>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</si>
  <si>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</si>
  <si>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</si>
  <si>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</si>
  <si>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</si>
  <si>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</si>
  <si>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</si>
  <si>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</si>
  <si>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</si>
  <si>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</si>
  <si>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</si>
  <si>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</si>
  <si>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</si>
  <si>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</si>
  <si>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</si>
  <si>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</si>
  <si>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</si>
  <si>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</si>
  <si>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</si>
  <si>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</si>
  <si>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</si>
  <si>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</si>
  <si>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</si>
  <si>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</si>
  <si>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</si>
  <si>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</si>
  <si>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</si>
  <si>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</si>
  <si>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</si>
  <si>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</si>
  <si>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</si>
  <si>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</si>
  <si>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</si>
  <si>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</si>
  <si>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</si>
  <si>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</si>
  <si>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</si>
  <si>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</si>
  <si>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</si>
  <si>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</si>
  <si>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</si>
  <si>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</si>
  <si>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</si>
  <si>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</si>
  <si>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</si>
  <si>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</si>
  <si>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</si>
  <si>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</si>
  <si>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</si>
  <si>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</si>
  <si>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</si>
  <si>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</si>
  <si>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</si>
  <si>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</si>
  <si>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</si>
  <si>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</si>
  <si>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</si>
  <si>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</si>
  <si>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</si>
  <si>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</si>
  <si>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</si>
  <si>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</si>
  <si>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</si>
  <si>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</si>
  <si>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</si>
  <si>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</si>
  <si>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</si>
  <si>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</si>
  <si>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</si>
  <si>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</si>
  <si>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</si>
  <si>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</si>
  <si>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</si>
  <si>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</si>
  <si>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</si>
  <si>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</si>
  <si>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</si>
  <si>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</si>
  <si>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</si>
  <si>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</si>
  <si>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</si>
  <si>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</si>
  <si>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</si>
  <si>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</si>
  <si>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</si>
  <si>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</si>
  <si>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</si>
  <si>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</si>
  <si>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</si>
  <si>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</si>
  <si>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</si>
  <si>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</si>
  <si>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</si>
  <si>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</si>
  <si>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</si>
  <si>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</si>
  <si>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</si>
  <si>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</si>
  <si>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</si>
  <si>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</si>
  <si>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</si>
  <si>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</si>
  <si>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</si>
  <si>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</si>
  <si>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</si>
  <si>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</si>
  <si>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</si>
  <si>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</si>
  <si>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</si>
  <si>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</si>
  <si>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</si>
  <si>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</si>
  <si>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</si>
  <si>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</si>
  <si>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</si>
  <si>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</si>
  <si>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</si>
  <si>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</si>
  <si>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</si>
  <si>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</si>
  <si>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</si>
  <si>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</si>
  <si>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</si>
  <si>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</si>
  <si>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</si>
  <si>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</si>
  <si>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</si>
  <si>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</si>
  <si>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</si>
  <si>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</si>
  <si>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</si>
  <si>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</si>
  <si>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</si>
  <si>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</si>
  <si>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</si>
  <si>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</si>
  <si>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</si>
  <si>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</si>
  <si>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</si>
  <si>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</si>
  <si>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</si>
  <si>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</si>
  <si>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</si>
  <si>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</si>
  <si>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</si>
  <si>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</si>
  <si>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</si>
  <si>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</si>
  <si>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</si>
  <si>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</si>
  <si>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</si>
  <si>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</si>
  <si>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</si>
  <si>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</si>
  <si>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</si>
  <si>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</si>
  <si>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</si>
  <si>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</si>
  <si>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</si>
  <si>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</si>
  <si>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</si>
  <si>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</si>
  <si>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</si>
  <si>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</si>
  <si>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</si>
  <si>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</si>
  <si>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</si>
  <si>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</si>
  <si>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</si>
  <si>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</si>
  <si>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</si>
  <si>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</si>
  <si>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</si>
  <si>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</si>
  <si>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</si>
  <si>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</si>
  <si>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</si>
  <si>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</si>
  <si>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</si>
  <si>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</si>
  <si>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</si>
  <si>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</si>
  <si>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</si>
  <si>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</si>
  <si>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</si>
  <si>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</si>
  <si>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</si>
  <si>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</si>
  <si>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</si>
  <si>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</si>
  <si>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</si>
  <si>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</si>
  <si>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</si>
  <si>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</si>
  <si>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</si>
  <si>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</si>
  <si>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</si>
  <si>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</si>
  <si>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</si>
  <si>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</si>
  <si>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</si>
  <si>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</si>
  <si>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</si>
  <si>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</si>
  <si>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</si>
  <si>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</si>
  <si>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</si>
  <si>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</si>
  <si>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</si>
  <si>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</si>
  <si>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</si>
  <si>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</si>
  <si>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</si>
  <si>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</si>
  <si>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</si>
  <si>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</si>
  <si>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</si>
  <si>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</si>
  <si>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</si>
  <si>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</si>
  <si>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</si>
  <si>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</si>
  <si>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</si>
  <si>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</si>
  <si>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</si>
  <si>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</si>
  <si>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</si>
  <si>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</si>
  <si>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</si>
  <si>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</si>
  <si>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</si>
  <si>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</si>
  <si>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</si>
  <si>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</si>
  <si>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</si>
  <si>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</si>
  <si>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</si>
  <si>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</si>
  <si>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</si>
  <si>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</si>
  <si>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</si>
  <si>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</si>
  <si>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</si>
  <si>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</si>
  <si>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</si>
  <si>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</si>
  <si>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</si>
  <si>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</si>
  <si>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</si>
  <si>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</si>
  <si>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</si>
  <si>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</si>
  <si>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</si>
  <si>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</si>
  <si>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</si>
  <si>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</si>
  <si>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</si>
  <si>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</si>
  <si>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</si>
  <si>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</si>
  <si>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</si>
  <si>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</si>
  <si>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</si>
  <si>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</si>
  <si>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</si>
  <si>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</si>
  <si>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</si>
  <si>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</si>
  <si>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</si>
  <si>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</si>
  <si>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</si>
  <si>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</si>
  <si>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</si>
  <si>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</si>
  <si>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</si>
  <si>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</si>
  <si>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</si>
  <si>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</si>
  <si>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</si>
  <si>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</si>
  <si>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</si>
  <si>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</si>
  <si>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</si>
  <si>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</si>
  <si>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</si>
  <si>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</si>
  <si>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</si>
  <si>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</si>
  <si>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</si>
  <si>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</si>
  <si>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</si>
  <si>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</si>
  <si>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</si>
  <si>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</si>
  <si>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</si>
  <si>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</si>
  <si>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</si>
  <si>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</si>
  <si>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</si>
  <si>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</si>
  <si>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</si>
  <si>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</si>
  <si>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</si>
  <si>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</si>
  <si>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</si>
  <si>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</si>
  <si>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</si>
  <si>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</si>
  <si>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</si>
  <si>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</si>
  <si>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</si>
  <si>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</si>
  <si>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</si>
  <si>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</si>
  <si>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</si>
  <si>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</si>
  <si>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</si>
  <si>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</si>
  <si>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</si>
  <si>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</si>
  <si>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</si>
  <si>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</si>
  <si>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</si>
  <si>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</si>
  <si>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</si>
  <si>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</si>
  <si>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</si>
  <si>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</si>
  <si>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</si>
  <si>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</si>
  <si>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</si>
  <si>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</si>
  <si>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</si>
  <si>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</si>
  <si>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</si>
  <si>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</si>
  <si>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</si>
  <si>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</si>
  <si>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</si>
  <si>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</si>
  <si>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</si>
  <si>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</si>
  <si>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</si>
  <si>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</si>
  <si>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</si>
  <si>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</si>
  <si>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</si>
  <si>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</si>
  <si>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</si>
  <si>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</si>
  <si>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</si>
  <si>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</si>
  <si>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</si>
  <si>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</si>
  <si>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</si>
  <si>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</si>
  <si>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</si>
  <si>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</si>
  <si>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</si>
  <si>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</si>
  <si>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</si>
  <si>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</si>
  <si>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</si>
  <si>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</si>
  <si>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</si>
  <si>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</si>
  <si>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</si>
  <si>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</si>
  <si>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</si>
  <si>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</si>
  <si>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</si>
  <si>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</si>
  <si>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</si>
  <si>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</si>
  <si>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</si>
  <si>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</si>
  <si>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</si>
  <si>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</si>
  <si>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</si>
  <si>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</si>
  <si>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</si>
  <si>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</si>
  <si>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</si>
  <si>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</si>
  <si>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</si>
  <si>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</si>
  <si>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</si>
  <si>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</si>
  <si>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</si>
  <si>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</si>
  <si>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</si>
  <si>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</si>
  <si>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</si>
  <si>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</si>
  <si>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</si>
  <si>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</si>
  <si>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</si>
  <si>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</si>
  <si>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</si>
  <si>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</si>
  <si>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</si>
  <si>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</si>
  <si>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</si>
  <si>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</si>
  <si>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</si>
  <si>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</si>
  <si>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</si>
  <si>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</si>
  <si>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</si>
  <si>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</si>
  <si>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</si>
  <si>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</si>
  <si>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</si>
  <si>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</si>
  <si>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</si>
  <si>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</si>
  <si>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</si>
  <si>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</si>
  <si>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</si>
  <si>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</si>
  <si>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</si>
  <si>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</si>
  <si>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</si>
  <si>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</si>
  <si>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</si>
  <si>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</si>
  <si>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</si>
  <si>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</si>
  <si>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</si>
  <si>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</si>
  <si>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</si>
  <si>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</si>
  <si>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</si>
  <si>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</si>
  <si>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</si>
  <si>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</si>
  <si>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</si>
  <si>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</si>
  <si>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</si>
  <si>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</si>
  <si>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</si>
  <si>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</si>
  <si>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</si>
  <si>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</si>
  <si>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</si>
  <si>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</si>
  <si>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</si>
  <si>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</si>
  <si>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</si>
  <si>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</si>
  <si>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</si>
  <si>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</si>
  <si>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</si>
  <si>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</si>
  <si>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</si>
  <si>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</si>
  <si>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</si>
  <si>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</si>
  <si>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</si>
  <si>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</si>
  <si>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</si>
  <si>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</si>
  <si>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</si>
  <si>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</si>
  <si>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</si>
  <si>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</si>
  <si>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</si>
  <si>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</si>
  <si>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</si>
  <si>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</si>
  <si>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</si>
  <si>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</si>
  <si>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</si>
  <si>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</si>
  <si>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</si>
  <si>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</si>
  <si>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</si>
  <si>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</si>
  <si>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</si>
  <si>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</si>
  <si>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</si>
  <si>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</si>
  <si>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</si>
  <si>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</si>
  <si>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</si>
  <si>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</si>
  <si>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</si>
  <si>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</si>
  <si>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</si>
  <si>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</si>
  <si>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</si>
  <si>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</si>
  <si>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</si>
  <si>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</si>
  <si>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</si>
  <si>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</si>
  <si>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</si>
  <si>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</si>
  <si>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</si>
  <si>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</si>
  <si>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</si>
  <si>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</si>
  <si>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</si>
  <si>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</si>
  <si>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</si>
  <si>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</si>
  <si>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</si>
  <si>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</si>
  <si>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</si>
  <si>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</si>
  <si>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</si>
  <si>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</si>
  <si>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</si>
  <si>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</si>
  <si>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</si>
  <si>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</si>
  <si>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</si>
  <si>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</si>
  <si>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</si>
  <si>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</si>
  <si>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</si>
  <si>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</si>
  <si>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</si>
  <si>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</si>
  <si>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</si>
  <si>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</si>
  <si>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</si>
  <si>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</si>
  <si>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</si>
  <si>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</si>
  <si>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</si>
  <si>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</si>
  <si>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</si>
  <si>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</si>
  <si>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</si>
  <si>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</si>
  <si>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</si>
  <si>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</si>
  <si>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</si>
  <si>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</si>
  <si>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</si>
  <si>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</si>
  <si>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</si>
  <si>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</si>
  <si>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</si>
  <si>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</si>
  <si>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</si>
  <si>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</si>
  <si>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</si>
  <si>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</si>
  <si>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</si>
  <si>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</si>
  <si>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</si>
  <si>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</si>
  <si>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</si>
  <si>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</si>
  <si>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</si>
  <si>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</si>
  <si>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</si>
  <si>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</si>
  <si>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</si>
  <si>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</si>
  <si>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</si>
  <si>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</si>
  <si>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</si>
  <si>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</si>
  <si>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</si>
  <si>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</si>
  <si>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</si>
  <si>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</si>
  <si>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</si>
  <si>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</si>
  <si>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</si>
  <si>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</si>
  <si>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</si>
  <si>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</si>
  <si>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</si>
  <si>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</si>
  <si>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</si>
  <si>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</si>
  <si>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</si>
  <si>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</si>
  <si>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</si>
  <si>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</si>
  <si>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</si>
  <si>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</si>
  <si>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</si>
  <si>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</si>
  <si>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</si>
  <si>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</si>
  <si>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</si>
  <si>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</si>
  <si>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</si>
  <si>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</si>
  <si>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</si>
  <si>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</si>
  <si>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</si>
  <si>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</si>
  <si>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</si>
  <si>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</si>
  <si>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</si>
  <si>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</si>
  <si>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</si>
  <si>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</si>
  <si>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</si>
  <si>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</si>
  <si>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</si>
  <si>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</si>
  <si>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</si>
  <si>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</si>
  <si>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</si>
  <si>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</si>
  <si>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</si>
  <si>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</si>
  <si>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</si>
  <si>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</si>
  <si>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</si>
  <si>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</si>
  <si>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</si>
  <si>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</si>
  <si>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</si>
  <si>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</si>
  <si>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</si>
  <si>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</si>
  <si>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</si>
  <si>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</si>
  <si>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</si>
  <si>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</si>
  <si>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</si>
  <si>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</si>
  <si>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</si>
  <si>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</si>
  <si>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</si>
  <si>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</si>
  <si>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</si>
  <si>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</si>
  <si>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</si>
  <si>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</si>
  <si>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</si>
  <si>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</si>
  <si>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</si>
  <si>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</si>
  <si>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</si>
  <si>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</si>
  <si>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</si>
  <si>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</si>
  <si>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</si>
  <si>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</si>
  <si>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</si>
  <si>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</si>
  <si>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</si>
  <si>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</si>
  <si>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</si>
  <si>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</si>
  <si>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</si>
  <si>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</si>
  <si>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</si>
  <si>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</si>
  <si>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</si>
  <si>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</si>
  <si>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</si>
  <si>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</si>
  <si>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</si>
  <si>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</si>
  <si>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</si>
  <si>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</si>
  <si>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</si>
  <si>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</si>
  <si>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</si>
  <si>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</si>
  <si>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</si>
  <si>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</si>
  <si>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</si>
  <si>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</si>
  <si>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</si>
  <si>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</si>
  <si>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</si>
  <si>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</si>
  <si>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</si>
  <si>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</si>
  <si>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</si>
  <si>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</si>
  <si>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</si>
  <si>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</si>
  <si>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</si>
  <si>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</si>
  <si>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</si>
  <si>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</si>
  <si>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</si>
  <si>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</si>
  <si>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</si>
  <si>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</si>
  <si>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</si>
  <si>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</si>
  <si>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</si>
  <si>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</si>
  <si>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</si>
  <si>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</si>
  <si>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</si>
  <si>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</si>
  <si>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</si>
  <si>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</si>
  <si>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</si>
  <si>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</si>
  <si>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</si>
  <si>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</si>
  <si>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</si>
  <si>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</si>
  <si>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</si>
  <si>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</si>
  <si>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</si>
  <si>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</si>
  <si>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</si>
  <si>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</si>
  <si>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</si>
  <si>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</si>
  <si>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</si>
  <si>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</si>
  <si>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</si>
  <si>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</si>
  <si>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</si>
  <si>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</si>
  <si>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</si>
  <si>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</si>
  <si>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</si>
  <si>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</si>
  <si>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</si>
  <si>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</si>
  <si>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</si>
  <si>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</si>
  <si>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</si>
  <si>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</si>
  <si>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</si>
  <si>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</si>
  <si>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</si>
  <si>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</si>
  <si>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</si>
  <si>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</si>
  <si>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</si>
  <si>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</si>
  <si>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</si>
  <si>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</si>
  <si>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</si>
  <si>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</si>
  <si>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</si>
  <si>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</si>
  <si>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</si>
  <si>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</si>
  <si>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</si>
  <si>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</si>
  <si>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</si>
  <si>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</si>
  <si>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</si>
  <si>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</si>
  <si>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</si>
  <si>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</si>
  <si>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</si>
  <si>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</si>
  <si>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</si>
  <si>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</si>
  <si>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</si>
  <si>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</si>
  <si>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</si>
  <si>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</si>
  <si>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</si>
  <si>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</si>
  <si>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</si>
  <si>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</si>
  <si>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</si>
  <si>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</si>
  <si>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</si>
  <si>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</si>
  <si>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</si>
  <si>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</si>
  <si>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</si>
  <si>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</si>
  <si>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</si>
  <si>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</si>
  <si>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</si>
  <si>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</si>
  <si>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</si>
  <si>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</si>
  <si>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</si>
  <si>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</si>
  <si>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</si>
  <si>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</si>
  <si>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</si>
  <si>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</si>
  <si>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</si>
  <si>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</si>
  <si>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</si>
  <si>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</si>
  <si>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</si>
  <si>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</si>
  <si>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</si>
  <si>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</si>
  <si>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</si>
  <si>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</si>
  <si>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</si>
  <si>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</si>
  <si>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</si>
  <si>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</si>
  <si>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</si>
  <si>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</si>
  <si>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</si>
  <si>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</si>
  <si>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</si>
  <si>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</si>
  <si>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</si>
  <si>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</si>
  <si>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</si>
  <si>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</si>
  <si>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</si>
  <si>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</si>
  <si>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</si>
  <si>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</si>
  <si>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</si>
  <si>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</si>
  <si>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</si>
  <si>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</si>
  <si>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</si>
  <si>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</si>
  <si>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</si>
  <si>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</si>
  <si>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</si>
  <si>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</si>
  <si>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</si>
  <si>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</si>
  <si>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</si>
  <si>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</si>
  <si>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</si>
  <si>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</si>
  <si>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</si>
  <si>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</si>
  <si>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</si>
  <si>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</si>
  <si>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</si>
  <si>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</si>
  <si>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</si>
  <si>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</si>
  <si>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</si>
  <si>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</si>
  <si>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</si>
  <si>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</si>
  <si>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</si>
  <si>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</si>
  <si>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</si>
  <si>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</si>
  <si>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</si>
  <si>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</si>
  <si>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</si>
  <si>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</si>
  <si>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</si>
  <si>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</si>
  <si>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</si>
  <si>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</si>
  <si>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</si>
  <si>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</si>
  <si>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</si>
  <si>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</si>
  <si>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</si>
  <si>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</si>
  <si>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</si>
  <si>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</si>
  <si>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</si>
  <si>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</si>
  <si>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</si>
  <si>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</si>
  <si>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</si>
  <si>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</si>
  <si>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</si>
  <si>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</si>
  <si>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</si>
  <si>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</si>
  <si>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</si>
  <si>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</si>
  <si>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</si>
  <si>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</si>
  <si>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</si>
  <si>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</si>
  <si>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</si>
  <si>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</si>
  <si>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</si>
  <si>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</si>
  <si>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</si>
  <si>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</si>
  <si>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</si>
  <si>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</si>
  <si>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</si>
  <si>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</si>
  <si>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</si>
  <si>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</si>
  <si>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</si>
  <si>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</si>
  <si>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</si>
  <si>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</si>
  <si>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</si>
  <si>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</si>
  <si>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</si>
  <si>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</si>
  <si>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</si>
  <si>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</si>
  <si>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</si>
  <si>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</si>
  <si>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</si>
  <si>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</si>
  <si>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</si>
  <si>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</si>
  <si>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</si>
  <si>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</si>
  <si>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</si>
  <si>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</si>
  <si>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</si>
  <si>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</si>
  <si>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</si>
  <si>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</si>
  <si>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</si>
  <si>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</si>
  <si>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</si>
  <si>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</si>
  <si>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</si>
  <si>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</si>
  <si>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</si>
  <si>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</si>
  <si>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</si>
  <si>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</si>
  <si>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</si>
  <si>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</si>
  <si>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</si>
  <si>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</si>
  <si>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</si>
  <si>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</si>
  <si>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</si>
  <si>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</si>
  <si>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</si>
  <si>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</si>
  <si>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</si>
  <si>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</si>
  <si>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</si>
  <si>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</si>
  <si>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</si>
  <si>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</si>
  <si>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</si>
  <si>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</si>
  <si>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</si>
  <si>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</si>
  <si>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</si>
  <si>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</si>
  <si>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</si>
  <si>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</si>
  <si>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</si>
  <si>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</si>
  <si>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</si>
  <si>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</si>
  <si>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</si>
  <si>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</si>
  <si>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</si>
  <si>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</si>
  <si>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</si>
  <si>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</si>
  <si>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</si>
  <si>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</si>
  <si>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</si>
  <si>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</si>
  <si>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</si>
  <si>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</si>
  <si>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</si>
  <si>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</si>
  <si>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</si>
  <si>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</si>
  <si>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</si>
  <si>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</si>
  <si>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</si>
  <si>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</si>
  <si>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</si>
  <si>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</si>
  <si>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</si>
  <si>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</si>
  <si>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</si>
  <si>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</si>
  <si>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</si>
  <si>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</si>
  <si>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</si>
  <si>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</si>
  <si>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</si>
  <si>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</si>
  <si>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</si>
  <si>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</si>
  <si>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</si>
  <si>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</si>
  <si>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</si>
  <si>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</si>
  <si>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</si>
  <si>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</si>
  <si>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</si>
  <si>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</si>
  <si>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</si>
  <si>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</si>
  <si>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</si>
  <si>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</si>
  <si>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</si>
  <si>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</si>
  <si>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</si>
  <si>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</si>
  <si>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</si>
  <si>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</si>
  <si>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</si>
  <si>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</si>
  <si>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</si>
  <si>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</si>
  <si>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</si>
  <si>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</si>
  <si>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</si>
  <si>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</si>
  <si>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</si>
  <si>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</si>
  <si>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</si>
  <si>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</si>
  <si>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</si>
  <si>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</si>
  <si>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</si>
  <si>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</si>
  <si>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</si>
  <si>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</si>
  <si>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</si>
  <si>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</si>
  <si>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</si>
  <si>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</si>
  <si>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</si>
  <si>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</si>
  <si>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</si>
  <si>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</si>
  <si>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</si>
  <si>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</si>
  <si>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</si>
  <si>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</si>
  <si>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</si>
  <si>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</si>
  <si>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</si>
  <si>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</si>
  <si>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</si>
  <si>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</si>
  <si>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</si>
  <si>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</si>
  <si>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</si>
  <si>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</si>
  <si>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</si>
  <si>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</si>
  <si>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</si>
  <si>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</si>
  <si>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</si>
  <si>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</si>
  <si>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</si>
  <si>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</si>
  <si>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</si>
  <si>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</si>
  <si>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</si>
  <si>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</si>
  <si>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</si>
  <si>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</si>
  <si>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</si>
  <si>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</si>
  <si>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</si>
  <si>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</si>
  <si>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</si>
  <si>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</si>
  <si>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</si>
  <si>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</si>
  <si>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</si>
  <si>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</si>
  <si>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</si>
  <si>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</si>
  <si>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</si>
  <si>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</si>
  <si>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</si>
  <si>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</si>
  <si>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</si>
  <si>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</si>
  <si>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</si>
  <si>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</si>
  <si>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</si>
  <si>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</si>
  <si>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</si>
  <si>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</si>
  <si>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</si>
  <si>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</si>
  <si>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</si>
  <si>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</si>
  <si>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</si>
  <si>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</si>
  <si>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</si>
  <si>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</si>
  <si>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</si>
  <si>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</si>
  <si>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</si>
  <si>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</si>
  <si>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</si>
  <si>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</si>
  <si>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</si>
  <si>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</si>
  <si>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</si>
  <si>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</si>
  <si>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</si>
  <si>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</si>
  <si>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</si>
  <si>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</si>
  <si>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</si>
  <si>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</si>
  <si>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</si>
  <si>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</si>
  <si>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</si>
  <si>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</si>
  <si>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</si>
  <si>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</si>
  <si>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</si>
  <si>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</si>
  <si>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</si>
  <si>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</si>
  <si>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</si>
  <si>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</si>
  <si>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</si>
  <si>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</si>
  <si>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</si>
  <si>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</si>
  <si>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</si>
  <si>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</si>
  <si>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</si>
  <si>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</si>
  <si>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</si>
  <si>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</si>
  <si>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</si>
  <si>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</si>
  <si>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</si>
  <si>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</si>
  <si>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</si>
  <si>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</si>
  <si>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</si>
  <si>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</si>
  <si>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</si>
  <si>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</si>
  <si>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</si>
  <si>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</si>
  <si>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</si>
  <si>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</si>
  <si>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</si>
  <si>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</si>
  <si>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</si>
  <si>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</si>
  <si>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</si>
  <si>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</si>
  <si>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</si>
  <si>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</si>
  <si>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</si>
  <si>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</si>
  <si>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</si>
  <si>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</si>
  <si>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</si>
  <si>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</si>
  <si>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</si>
  <si>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</si>
  <si>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</si>
  <si>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</si>
  <si>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</si>
  <si>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</si>
  <si>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</si>
  <si>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</si>
  <si>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</si>
  <si>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</si>
  <si>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</si>
  <si>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</si>
  <si>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</si>
  <si>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</si>
  <si>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</si>
  <si>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</si>
  <si>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</si>
  <si>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</si>
  <si>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</si>
  <si>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</si>
  <si>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</si>
  <si>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</si>
  <si>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</si>
  <si>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</si>
  <si>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</si>
  <si>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</si>
  <si>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</si>
  <si>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</si>
  <si>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</si>
  <si>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</si>
  <si>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</si>
  <si>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</si>
  <si>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</si>
  <si>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</si>
  <si>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</si>
  <si>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</si>
  <si>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</si>
  <si>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</si>
  <si>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</si>
  <si>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</si>
  <si>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</si>
  <si>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</si>
  <si>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</si>
  <si>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</si>
  <si>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</si>
  <si>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</si>
  <si>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</si>
  <si>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</si>
  <si>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</si>
  <si>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</si>
  <si>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</si>
  <si>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</si>
  <si>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</si>
  <si>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</si>
  <si>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</si>
  <si>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</si>
  <si>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</si>
  <si>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</si>
  <si>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</si>
  <si>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</si>
  <si>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</si>
  <si>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</si>
  <si>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</si>
  <si>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</si>
  <si>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</si>
  <si>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</si>
  <si>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</si>
  <si>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</si>
  <si>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</si>
  <si>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</si>
  <si>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</si>
  <si>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</si>
  <si>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</si>
  <si>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</si>
  <si>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</si>
  <si>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</si>
  <si>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</si>
  <si>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</si>
  <si>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</si>
  <si>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</si>
  <si>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</si>
  <si>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</si>
  <si>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</si>
  <si>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</si>
  <si>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</si>
  <si>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</si>
  <si>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</si>
  <si>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</si>
  <si>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</si>
  <si>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</si>
  <si>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</si>
  <si>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</si>
  <si>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</si>
  <si>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</si>
  <si>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</si>
  <si>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</si>
  <si>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</si>
  <si>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</si>
  <si>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</si>
  <si>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</si>
  <si>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</si>
  <si>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</si>
  <si>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</si>
  <si>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</si>
  <si>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</si>
  <si>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</si>
  <si>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</si>
  <si>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</si>
  <si>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</si>
  <si>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</si>
  <si>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</si>
  <si>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</si>
  <si>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</si>
  <si>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</si>
  <si>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</si>
  <si>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</si>
  <si>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</si>
  <si>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</si>
  <si>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</si>
  <si>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</si>
  <si>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</si>
  <si>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</si>
  <si>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</si>
  <si>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</si>
  <si>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</si>
  <si>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</si>
  <si>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</si>
  <si>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</si>
  <si>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</si>
  <si>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</si>
  <si>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</si>
  <si>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</si>
  <si>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</si>
  <si>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</si>
  <si>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</si>
  <si>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</si>
  <si>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</si>
  <si>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</si>
  <si>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</si>
  <si>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</si>
  <si>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</si>
  <si>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</si>
  <si>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</si>
  <si>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</si>
  <si>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</si>
  <si>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</si>
  <si>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</si>
  <si>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</si>
  <si>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</si>
  <si>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</si>
  <si>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</si>
  <si>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</si>
  <si>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</si>
  <si>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</si>
  <si>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</si>
  <si>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</si>
  <si>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</si>
  <si>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</si>
  <si>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</si>
  <si>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</si>
  <si>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</si>
  <si>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</si>
  <si>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</si>
  <si>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</si>
  <si>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</si>
  <si>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</si>
  <si>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</si>
  <si>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</si>
  <si>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</si>
  <si>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</si>
  <si>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</si>
  <si>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</si>
  <si>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</si>
  <si>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</si>
  <si>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</si>
  <si>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</si>
  <si>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</si>
  <si>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</si>
  <si>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</si>
  <si>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</si>
  <si>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</si>
  <si>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</si>
  <si>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</si>
  <si>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</si>
  <si>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</si>
  <si>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</si>
  <si>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</si>
  <si>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</si>
  <si>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</si>
  <si>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</si>
  <si>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</si>
  <si>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</si>
  <si>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</si>
  <si>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</si>
  <si>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</si>
  <si>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</si>
  <si>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</si>
  <si>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</si>
  <si>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</si>
  <si>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</si>
  <si>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</si>
  <si>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</si>
  <si>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</si>
  <si>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</si>
  <si>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</si>
  <si>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</si>
  <si>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</si>
  <si>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</si>
  <si>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</si>
  <si>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</si>
  <si>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</si>
  <si>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</si>
  <si>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</si>
  <si>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</si>
  <si>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</si>
  <si>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</si>
  <si>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</si>
  <si>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</si>
  <si>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</si>
  <si>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</si>
  <si>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</si>
  <si>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</si>
  <si>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</si>
  <si>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</si>
  <si>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</si>
  <si>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</si>
  <si>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</si>
  <si>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</si>
  <si>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</si>
  <si>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</si>
  <si>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</si>
  <si>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</si>
  <si>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</si>
  <si>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</si>
  <si>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</si>
  <si>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</si>
  <si>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</si>
  <si>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</si>
  <si>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</si>
  <si>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</si>
  <si>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</si>
  <si>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</si>
  <si>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</si>
  <si>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</si>
  <si>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</si>
  <si>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</si>
  <si>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</si>
  <si>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</si>
  <si>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</si>
  <si>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</si>
  <si>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</si>
  <si>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</si>
  <si>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</si>
  <si>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</si>
  <si>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</si>
  <si>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</si>
  <si>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</si>
  <si>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</si>
  <si>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</si>
  <si>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</si>
  <si>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</si>
  <si>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</si>
  <si>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</si>
  <si>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</si>
  <si>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</si>
  <si>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</si>
  <si>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</si>
  <si>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</si>
  <si>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</si>
  <si>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</si>
  <si>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</si>
  <si>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</si>
  <si>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</si>
  <si>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</si>
  <si>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</si>
  <si>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</si>
  <si>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</si>
  <si>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</si>
  <si>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</si>
  <si>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</si>
  <si>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</si>
  <si>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</si>
  <si>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</si>
  <si>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</si>
  <si>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</si>
  <si>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</si>
  <si>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</si>
  <si>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</si>
  <si>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</si>
  <si>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</si>
  <si>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</si>
  <si>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</si>
  <si>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</si>
  <si>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</si>
  <si>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</si>
  <si>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</si>
  <si>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</si>
  <si>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</si>
  <si>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</si>
  <si>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</si>
  <si>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</si>
  <si>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</si>
  <si>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</si>
  <si>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</si>
  <si>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</si>
  <si>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</si>
  <si>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</si>
  <si>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</si>
  <si>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</si>
  <si>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</si>
  <si>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</si>
  <si>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</si>
  <si>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</si>
  <si>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</si>
  <si>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</si>
  <si>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</si>
  <si>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</si>
  <si>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</si>
  <si>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</si>
  <si>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</si>
  <si>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</si>
  <si>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</si>
  <si>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</si>
  <si>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</si>
  <si>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</si>
  <si>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</si>
  <si>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</si>
  <si>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</si>
  <si>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</si>
  <si>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</si>
  <si>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</si>
  <si>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</si>
  <si>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</si>
  <si>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</si>
  <si>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</si>
  <si>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</si>
  <si>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</si>
  <si>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</si>
  <si>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</si>
  <si>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</si>
  <si>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</si>
  <si>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</si>
  <si>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</si>
  <si>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</si>
  <si>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</si>
  <si>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</si>
  <si>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</si>
  <si>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</si>
  <si>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</si>
  <si>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</si>
  <si>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</si>
  <si>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</si>
  <si>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</si>
  <si>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</si>
  <si>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</si>
  <si>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</si>
  <si>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</si>
  <si>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</si>
  <si>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</si>
  <si>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</si>
  <si>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</si>
  <si>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</si>
  <si>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</si>
  <si>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</si>
  <si>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</si>
  <si>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</si>
  <si>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</si>
  <si>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</si>
  <si>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</si>
  <si>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</si>
  <si>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</si>
  <si>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</si>
  <si>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</si>
  <si>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</si>
  <si>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</si>
  <si>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</si>
  <si>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</si>
  <si>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</si>
  <si>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</si>
  <si>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</si>
  <si>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</si>
  <si>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</si>
  <si>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</si>
  <si>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</si>
  <si>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</si>
  <si>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</si>
  <si>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</si>
  <si>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</si>
  <si>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</si>
  <si>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</si>
  <si>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</si>
  <si>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</si>
  <si>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</si>
  <si>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</si>
  <si>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</si>
  <si>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</si>
  <si>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</si>
  <si>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</si>
  <si>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</si>
  <si>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</si>
  <si>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</si>
  <si>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</si>
  <si>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</si>
  <si>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</si>
  <si>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</si>
  <si>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</si>
  <si>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</si>
  <si>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</si>
  <si>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</si>
  <si>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</si>
  <si>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</si>
  <si>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</si>
  <si>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</si>
  <si>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</si>
  <si>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</si>
  <si>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</si>
  <si>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</si>
  <si>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</si>
  <si>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</si>
  <si>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</si>
  <si>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</si>
  <si>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</si>
  <si>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</si>
  <si>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</si>
  <si>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</si>
  <si>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</si>
  <si>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</si>
  <si>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</si>
  <si>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</si>
  <si>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</si>
  <si>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</si>
  <si>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</si>
  <si>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</si>
  <si>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</si>
  <si>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</si>
  <si>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</si>
  <si>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</si>
  <si>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</si>
  <si>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</si>
  <si>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</si>
  <si>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</si>
  <si>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</si>
  <si>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</si>
  <si>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</si>
  <si>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</si>
  <si>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</si>
  <si>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</si>
  <si>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</si>
  <si>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</si>
  <si>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</si>
  <si>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</si>
  <si>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</si>
  <si>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</si>
  <si>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</si>
  <si>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</si>
  <si>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</si>
  <si>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</si>
  <si>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</si>
  <si>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</si>
  <si>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</si>
  <si>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</si>
  <si>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</si>
  <si>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</si>
  <si>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</si>
  <si>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</si>
  <si>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</si>
  <si>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</si>
  <si>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</si>
  <si>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</si>
  <si>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</si>
  <si>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</si>
  <si>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</si>
  <si>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</si>
  <si>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</si>
  <si>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</si>
  <si>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</si>
  <si>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</si>
  <si>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</si>
  <si>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</si>
  <si>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</si>
  <si>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</si>
  <si>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</si>
  <si>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</si>
  <si>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</si>
  <si>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</si>
  <si>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</si>
  <si>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</si>
  <si>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</si>
  <si>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</si>
  <si>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</si>
  <si>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</si>
  <si>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</si>
  <si>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</si>
  <si>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</si>
  <si>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</si>
  <si>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</si>
  <si>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</si>
  <si>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</si>
  <si>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</si>
  <si>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</si>
  <si>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</si>
  <si>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</si>
  <si>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</si>
  <si>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</si>
  <si>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</si>
  <si>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</si>
  <si>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</si>
  <si>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</si>
  <si>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</si>
  <si>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</si>
  <si>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</si>
  <si>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</si>
  <si>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</si>
  <si>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</si>
  <si>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</si>
  <si>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</si>
  <si>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</si>
  <si>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</si>
  <si>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</si>
  <si>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</si>
  <si>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</si>
  <si>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</si>
  <si>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</si>
  <si>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</si>
  <si>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</si>
  <si>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</si>
  <si>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</si>
  <si>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</si>
  <si>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</si>
  <si>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</si>
  <si>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</si>
  <si>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</si>
  <si>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</si>
  <si>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</si>
  <si>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</si>
  <si>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</si>
  <si>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</si>
  <si>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</si>
  <si>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</si>
  <si>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</si>
  <si>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</si>
  <si>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</si>
  <si>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</si>
  <si>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</si>
  <si>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</si>
  <si>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</si>
  <si>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</si>
  <si>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</si>
  <si>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</si>
  <si>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</si>
  <si>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</si>
  <si>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</si>
  <si>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</si>
  <si>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</si>
  <si>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</si>
  <si>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</si>
  <si>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</si>
  <si>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</si>
  <si>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</si>
  <si>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</si>
  <si>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</si>
  <si>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</si>
  <si>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</si>
  <si>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</si>
  <si>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</si>
  <si>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</si>
  <si>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</si>
  <si>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</si>
  <si>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</si>
  <si>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</si>
  <si>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</si>
  <si>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</si>
  <si>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</si>
  <si>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</si>
  <si>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</si>
  <si>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</si>
  <si>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</si>
  <si>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</si>
  <si>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</si>
  <si>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</si>
  <si>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</si>
  <si>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</si>
  <si>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</si>
  <si>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</si>
  <si>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</si>
  <si>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</si>
  <si>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</si>
  <si>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</si>
  <si>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</si>
  <si>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</si>
  <si>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</si>
  <si>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</si>
  <si>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</si>
  <si>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</si>
  <si>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</si>
  <si>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</si>
  <si>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</si>
  <si>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</si>
  <si>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</si>
  <si>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</si>
  <si>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</si>
  <si>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</si>
  <si>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</si>
  <si>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</si>
  <si>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</si>
  <si>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</si>
  <si>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</si>
  <si>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</si>
  <si>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</si>
  <si>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</si>
  <si>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</si>
  <si>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</si>
  <si>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</si>
  <si>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</si>
  <si>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</si>
  <si>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</si>
  <si>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</si>
  <si>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</si>
  <si>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</si>
  <si>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</si>
  <si>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</si>
  <si>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</si>
  <si>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</si>
  <si>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</si>
  <si>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</si>
  <si>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</si>
  <si>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</si>
  <si>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</si>
  <si>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</si>
  <si>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</si>
  <si>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</si>
  <si>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</si>
  <si>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</si>
  <si>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</si>
  <si>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</si>
  <si>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</si>
  <si>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</si>
  <si>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</si>
  <si>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</si>
  <si>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</si>
  <si>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</si>
  <si>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</si>
  <si>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</si>
  <si>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</si>
  <si>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</si>
  <si>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</si>
  <si>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</si>
  <si>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</si>
  <si>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</si>
  <si>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</si>
  <si>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</si>
  <si>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</si>
  <si>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</si>
  <si>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</si>
  <si>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</si>
  <si>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</si>
  <si>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</si>
  <si>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</si>
  <si>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</si>
  <si>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</si>
  <si>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</si>
  <si>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</si>
  <si>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</si>
  <si>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</si>
  <si>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</si>
  <si>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</si>
  <si>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</si>
  <si>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</si>
  <si>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</si>
  <si>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</si>
  <si>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</si>
  <si>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</si>
  <si>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</si>
  <si>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</si>
  <si>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</si>
  <si>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</si>
  <si>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</si>
  <si>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</si>
  <si>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</si>
  <si>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</si>
  <si>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</si>
  <si>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</si>
  <si>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</si>
  <si>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</si>
  <si>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</si>
  <si>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</si>
  <si>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</si>
  <si>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</si>
  <si>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</si>
  <si>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</si>
  <si>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</si>
  <si>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</si>
  <si>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</si>
  <si>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</si>
  <si>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</si>
  <si>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</si>
  <si>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</si>
  <si>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</si>
  <si>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</si>
  <si>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</si>
  <si>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</si>
  <si>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</si>
  <si>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</si>
  <si>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</si>
  <si>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</si>
  <si>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</si>
  <si>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</si>
  <si>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</si>
  <si>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</si>
  <si>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</si>
  <si>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</si>
  <si>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</si>
  <si>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</si>
  <si>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</si>
  <si>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</si>
  <si>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</si>
  <si>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</si>
  <si>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</si>
  <si>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</si>
  <si>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</si>
  <si>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</si>
  <si>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</si>
  <si>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</si>
  <si>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</si>
  <si>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</si>
  <si>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</si>
  <si>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</si>
  <si>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</si>
  <si>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</si>
  <si>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</si>
  <si>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</si>
  <si>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</si>
  <si>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</si>
  <si>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</si>
  <si>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</si>
  <si>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</si>
  <si>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</si>
  <si>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</si>
  <si>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</si>
  <si>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</si>
  <si>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</si>
  <si>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</si>
  <si>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</si>
  <si>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</si>
  <si>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</si>
  <si>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</si>
  <si>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</si>
  <si>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</si>
  <si>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</si>
  <si>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</si>
  <si>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</si>
  <si>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</si>
  <si>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</si>
  <si>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</si>
  <si>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</si>
  <si>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</si>
  <si>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</si>
  <si>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</si>
  <si>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</si>
  <si>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</si>
  <si>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</si>
  <si>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</si>
  <si>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</si>
  <si>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</si>
  <si>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</si>
  <si>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</si>
  <si>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</si>
  <si>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</si>
  <si>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</si>
  <si>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</si>
  <si>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</si>
  <si>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</si>
  <si>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</si>
  <si>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</si>
  <si>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</si>
  <si>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</si>
  <si>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</si>
  <si>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</si>
  <si>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</si>
  <si>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</si>
  <si>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</si>
  <si>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</si>
  <si>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</si>
  <si>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</si>
  <si>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</si>
  <si>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</si>
  <si>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</si>
  <si>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</si>
  <si>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</si>
  <si>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</si>
  <si>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</si>
  <si>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</si>
  <si>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</si>
  <si>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</si>
  <si>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</si>
  <si>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</si>
  <si>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</si>
  <si>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</si>
  <si>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</si>
  <si>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</si>
  <si>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</si>
  <si>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</si>
  <si>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</si>
  <si>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</si>
  <si>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</si>
  <si>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</si>
  <si>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</si>
  <si>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</si>
  <si>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</si>
  <si>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</si>
  <si>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</si>
  <si>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</si>
  <si>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</si>
  <si>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</si>
  <si>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</si>
  <si>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</si>
  <si>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</si>
  <si>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</si>
  <si>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</si>
  <si>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</si>
  <si>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</si>
  <si>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</si>
  <si>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</si>
  <si>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</si>
  <si>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</si>
  <si>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</si>
  <si>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</si>
  <si>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</si>
  <si>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</si>
  <si>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</si>
  <si>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</si>
  <si>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</si>
  <si>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</si>
  <si>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</si>
  <si>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</si>
  <si>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</si>
  <si>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</si>
  <si>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</si>
  <si>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</si>
  <si>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</si>
  <si>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</si>
  <si>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</si>
  <si>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</si>
  <si>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</si>
  <si>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</si>
  <si>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</si>
  <si>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</si>
  <si>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</si>
  <si>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</si>
  <si>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</si>
  <si>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</si>
  <si>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</si>
  <si>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</si>
  <si>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</si>
  <si>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</si>
  <si>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</si>
  <si>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</si>
  <si>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</si>
  <si>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</si>
  <si>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</si>
  <si>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</si>
  <si>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</si>
  <si>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</si>
  <si>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</si>
  <si>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</si>
  <si>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</si>
  <si>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</si>
  <si>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</si>
  <si>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</si>
  <si>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</si>
  <si>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</si>
  <si>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</si>
  <si>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</si>
  <si>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</si>
  <si>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</si>
  <si>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</si>
  <si>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</si>
  <si>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</si>
  <si>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</si>
  <si>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</si>
  <si>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</si>
  <si>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</si>
  <si>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</si>
  <si>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</si>
  <si>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</si>
  <si>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</si>
  <si>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</si>
  <si>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</si>
  <si>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</si>
  <si>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</si>
  <si>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</si>
  <si>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</si>
  <si>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</si>
  <si>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</si>
  <si>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</si>
  <si>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</si>
  <si>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</si>
  <si>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</si>
  <si>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</si>
  <si>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</si>
  <si>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</si>
  <si>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</si>
  <si>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</si>
  <si>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</si>
  <si>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</si>
  <si>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</si>
  <si>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</si>
  <si>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</si>
  <si>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</si>
  <si>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</si>
  <si>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</si>
  <si>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</si>
  <si>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</si>
  <si>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</si>
  <si>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</si>
  <si>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</si>
  <si>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</si>
  <si>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</si>
  <si>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</si>
  <si>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</si>
  <si>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</si>
  <si>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</si>
  <si>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</si>
  <si>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</si>
  <si>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</si>
  <si>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</si>
  <si>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</si>
  <si>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</si>
  <si>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</si>
  <si>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</si>
  <si>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</si>
  <si>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</si>
  <si>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</si>
  <si>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</si>
  <si>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</si>
  <si>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</si>
  <si>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</si>
  <si>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</si>
  <si>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</si>
  <si>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</si>
  <si>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</si>
  <si>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</si>
  <si>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</si>
  <si>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</si>
  <si>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</si>
  <si>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</si>
  <si>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</si>
  <si>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</si>
  <si>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</si>
  <si>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</si>
  <si>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</si>
  <si>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</si>
  <si>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</si>
  <si>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</si>
  <si>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</si>
  <si>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</si>
  <si>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</si>
  <si>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</si>
  <si>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</si>
  <si>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</si>
  <si>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</si>
  <si>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</si>
  <si>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</si>
  <si>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</si>
  <si>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</si>
  <si>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</si>
  <si>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</si>
  <si>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</si>
  <si>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</si>
  <si>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</si>
  <si>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</si>
  <si>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</si>
  <si>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</si>
  <si>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</si>
  <si>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</si>
  <si>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</si>
  <si>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</si>
  <si>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</si>
  <si>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</si>
  <si>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</si>
  <si>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</si>
  <si>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</si>
  <si>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</si>
  <si>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</si>
  <si>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</si>
  <si>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</si>
  <si>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</si>
  <si>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</si>
  <si>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</si>
  <si>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</si>
  <si>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</si>
  <si>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</si>
  <si>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</si>
  <si>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</si>
  <si>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</si>
  <si>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</si>
  <si>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</si>
  <si>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</si>
  <si>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</si>
  <si>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</si>
  <si>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</si>
  <si>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</si>
  <si>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</si>
  <si>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</si>
  <si>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</si>
  <si>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</si>
  <si>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</si>
  <si>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</si>
  <si>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</si>
  <si>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</si>
  <si>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</si>
  <si>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</si>
  <si>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</si>
  <si>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</si>
  <si>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</si>
  <si>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</si>
  <si>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</si>
  <si>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</si>
  <si>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</si>
  <si>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</si>
  <si>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</si>
  <si>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</si>
  <si>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</si>
  <si>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</si>
  <si>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</si>
  <si>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</si>
  <si>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</si>
  <si>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</si>
  <si>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</si>
  <si>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</si>
  <si>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</si>
  <si>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</si>
  <si>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</si>
  <si>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</si>
  <si>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</si>
  <si>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</si>
  <si>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</si>
  <si>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</si>
  <si>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</si>
  <si>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</si>
  <si>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</si>
  <si>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</si>
  <si>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</si>
  <si>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</si>
  <si>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</si>
  <si>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</si>
  <si>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</si>
  <si>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</si>
  <si>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</si>
  <si>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</si>
  <si>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</si>
  <si>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</si>
  <si>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</si>
  <si>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</si>
  <si>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</si>
  <si>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</si>
  <si>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</si>
  <si>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</si>
  <si>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</si>
  <si>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</si>
  <si>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</si>
  <si>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</si>
  <si>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</si>
  <si>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</si>
  <si>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</si>
  <si>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</si>
  <si>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</si>
  <si>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</si>
  <si>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</si>
  <si>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</si>
  <si>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</si>
  <si>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</si>
  <si>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</si>
  <si>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</si>
  <si>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</si>
  <si>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</si>
  <si>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</si>
  <si>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</si>
  <si>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</si>
  <si>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</si>
  <si>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</si>
  <si>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</si>
  <si>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</si>
  <si>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</si>
  <si>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</si>
  <si>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</si>
  <si>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</si>
  <si>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</si>
  <si>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</si>
  <si>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</si>
  <si>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</si>
  <si>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</si>
  <si>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</si>
  <si>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</si>
  <si>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</si>
  <si>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</si>
  <si>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</si>
  <si>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</si>
  <si>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</si>
  <si>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</si>
  <si>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</si>
  <si>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</si>
  <si>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</si>
  <si>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</si>
  <si>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</si>
  <si>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</si>
  <si>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</si>
  <si>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</si>
  <si>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</si>
  <si>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</si>
  <si>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</si>
  <si>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</si>
  <si>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</si>
  <si>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</si>
  <si>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</si>
  <si>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</si>
  <si>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</si>
  <si>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</si>
  <si>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</si>
  <si>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</si>
  <si>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</si>
  <si>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</si>
  <si>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</si>
  <si>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</si>
  <si>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</si>
  <si>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</si>
  <si>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</si>
  <si>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</si>
  <si>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</si>
  <si>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</si>
  <si>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</si>
  <si>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</si>
  <si>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</si>
  <si>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</si>
  <si>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</si>
  <si>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</si>
  <si>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</si>
  <si>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</si>
  <si>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</si>
  <si>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</si>
  <si>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</si>
  <si>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</si>
  <si>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</si>
  <si>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</si>
  <si>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</si>
  <si>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</si>
  <si>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</si>
  <si>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</si>
  <si>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</si>
  <si>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</si>
  <si>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</si>
  <si>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</si>
  <si>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</si>
  <si>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</si>
  <si>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</si>
  <si>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</si>
  <si>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</si>
  <si>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</si>
  <si>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</si>
  <si>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</si>
  <si>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</si>
  <si>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</si>
  <si>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</si>
  <si>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</si>
  <si>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</si>
  <si>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</si>
  <si>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</si>
  <si>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</si>
  <si>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</si>
  <si>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</si>
  <si>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</si>
  <si>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</si>
  <si>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</si>
  <si>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</si>
  <si>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</si>
  <si>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</si>
  <si>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</si>
  <si>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</si>
  <si>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</si>
  <si>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</si>
  <si>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</si>
  <si>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</si>
  <si>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</si>
  <si>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</si>
  <si>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</si>
  <si>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</si>
  <si>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</si>
  <si>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</si>
  <si>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</si>
  <si>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</si>
  <si>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</si>
  <si>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</si>
  <si>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</si>
  <si>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</si>
  <si>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</si>
  <si>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</si>
  <si>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</si>
  <si>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</si>
  <si>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</si>
  <si>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</si>
  <si>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</si>
  <si>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</si>
  <si>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</si>
  <si>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</si>
  <si>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</si>
  <si>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</si>
  <si>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</si>
  <si>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</si>
  <si>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</si>
  <si>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</si>
  <si>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</si>
  <si>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</si>
  <si>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</si>
  <si>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</si>
  <si>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</si>
  <si>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</si>
  <si>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</si>
  <si>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</si>
  <si>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</si>
  <si>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</si>
  <si>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</si>
  <si>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</si>
  <si>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</si>
  <si>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</si>
  <si>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</si>
  <si>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</si>
  <si>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</si>
  <si>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</si>
  <si>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</si>
  <si>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</si>
  <si>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</si>
  <si>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</si>
  <si>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</si>
  <si>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</si>
  <si>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</si>
  <si>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</si>
  <si>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</si>
  <si>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</si>
  <si>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</si>
  <si>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</si>
  <si>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</si>
  <si>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</si>
  <si>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</si>
  <si>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</si>
  <si>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</si>
  <si>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</si>
  <si>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</si>
  <si>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</si>
  <si>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</si>
  <si>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</si>
  <si>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</si>
  <si>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</si>
  <si>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</si>
  <si>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</si>
  <si>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</si>
  <si>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</si>
  <si>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</si>
  <si>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</si>
  <si>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</si>
  <si>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</si>
  <si>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</si>
  <si>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</si>
  <si>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</si>
  <si>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</si>
  <si>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</si>
  <si>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</si>
  <si>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</si>
  <si>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</si>
  <si>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</si>
  <si>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</si>
  <si>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</si>
  <si>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</si>
  <si>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</si>
  <si>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</si>
  <si>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</si>
  <si>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</si>
  <si>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</si>
  <si>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</si>
  <si>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</si>
  <si>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</si>
  <si>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</si>
  <si>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</si>
  <si>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</si>
  <si>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</si>
  <si>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</si>
  <si>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</si>
  <si>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</si>
  <si>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</si>
  <si>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</si>
  <si>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</si>
  <si>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</si>
  <si>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</si>
  <si>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</si>
  <si>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</si>
  <si>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</si>
  <si>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</si>
  <si>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</si>
  <si>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</si>
  <si>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</si>
  <si>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</si>
  <si>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</si>
  <si>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</si>
  <si>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</si>
  <si>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</si>
  <si>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</si>
  <si>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</si>
  <si>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</si>
  <si>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</si>
  <si>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</si>
  <si>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</si>
  <si>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</si>
  <si>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</si>
  <si>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</si>
  <si>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</si>
  <si>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</si>
  <si>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</si>
  <si>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</si>
  <si>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</si>
  <si>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</si>
  <si>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</si>
  <si>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</si>
  <si>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</si>
  <si>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</si>
  <si>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</si>
  <si>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</si>
  <si>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</si>
  <si>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</si>
  <si>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</si>
  <si>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</si>
  <si>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</si>
  <si>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</si>
  <si>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</si>
  <si>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</si>
  <si>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</si>
  <si>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</si>
  <si>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</si>
  <si>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</si>
  <si>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</si>
  <si>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</si>
  <si>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</si>
  <si>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</si>
  <si>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</si>
  <si>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</si>
  <si>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</si>
  <si>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</si>
  <si>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</si>
  <si>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</si>
  <si>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</si>
  <si>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</si>
  <si>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</si>
  <si>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</si>
  <si>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</si>
  <si>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</si>
  <si>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</si>
  <si>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</si>
  <si>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</si>
  <si>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</si>
  <si>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</si>
  <si>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</si>
  <si>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</si>
  <si>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</si>
  <si>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</si>
  <si>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</si>
  <si>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</si>
  <si>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</si>
  <si>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</si>
  <si>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</si>
  <si>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</si>
  <si>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</si>
  <si>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</si>
  <si>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</si>
  <si>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</si>
  <si>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</si>
  <si>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</si>
  <si>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</si>
  <si>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</si>
  <si>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</si>
  <si>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</si>
  <si>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</si>
  <si>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</si>
  <si>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</si>
  <si>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</si>
  <si>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</si>
  <si>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</si>
  <si>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</si>
  <si>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</si>
  <si>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</si>
  <si>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</si>
  <si>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</si>
  <si>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</si>
  <si>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</si>
  <si>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</si>
  <si>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</si>
  <si>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</si>
  <si>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</si>
  <si>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</si>
  <si>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</si>
  <si>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</si>
  <si>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</si>
  <si>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</si>
  <si>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</si>
  <si>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</si>
  <si>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</si>
  <si>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</si>
  <si>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</si>
  <si>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</si>
  <si>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</si>
  <si>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</si>
  <si>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</si>
  <si>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</si>
  <si>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</si>
  <si>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</si>
  <si>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</si>
  <si>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</si>
  <si>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</si>
  <si>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</si>
  <si>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</si>
  <si>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</si>
  <si>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</si>
  <si>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</si>
  <si>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</si>
  <si>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</si>
  <si>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</si>
  <si>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</si>
  <si>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</si>
  <si>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</si>
  <si>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</si>
  <si>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</si>
  <si>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</si>
  <si>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</si>
  <si>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</si>
  <si>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</si>
  <si>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</si>
  <si>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</si>
  <si>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</si>
  <si>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</si>
  <si>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</si>
  <si>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</si>
  <si>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</si>
  <si>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</si>
  <si>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</si>
  <si>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</si>
  <si>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</si>
  <si>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</si>
  <si>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</si>
  <si>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</si>
  <si>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</si>
  <si>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</si>
  <si>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</si>
  <si>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</si>
  <si>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</si>
  <si>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</si>
  <si>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</si>
  <si>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</si>
  <si>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</si>
  <si>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</si>
  <si>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</si>
  <si>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</si>
  <si>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</si>
  <si>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</si>
  <si>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</si>
  <si>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</si>
  <si>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</si>
  <si>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</si>
  <si>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</si>
  <si>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</si>
  <si>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</si>
  <si>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</si>
  <si>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</si>
  <si>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</si>
  <si>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</si>
  <si>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</si>
  <si>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</si>
  <si>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</si>
  <si>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</si>
  <si>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</si>
  <si>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</si>
  <si>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</si>
  <si>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</si>
  <si>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</si>
  <si>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</si>
  <si>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</si>
  <si>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</si>
  <si>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</si>
  <si>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</si>
  <si>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</si>
  <si>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</si>
  <si>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</si>
  <si>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</si>
  <si>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</si>
  <si>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</si>
  <si>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</si>
  <si>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</si>
  <si>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</si>
  <si>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</si>
  <si>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</si>
  <si>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</si>
  <si>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</si>
  <si>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</si>
  <si>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</si>
  <si>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</si>
  <si>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</si>
  <si>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</si>
  <si>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</si>
  <si>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</si>
  <si>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</si>
  <si>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</si>
  <si>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</si>
  <si>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</si>
  <si>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</si>
  <si>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</si>
  <si>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</si>
  <si>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</si>
  <si>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</si>
  <si>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</si>
  <si>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</si>
  <si>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</si>
  <si>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</si>
  <si>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</si>
  <si>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</si>
  <si>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</si>
  <si>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</si>
  <si>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</si>
  <si>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</si>
  <si>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</si>
  <si>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</si>
  <si>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</si>
  <si>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</si>
  <si>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</si>
  <si>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</si>
  <si>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</si>
  <si>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</si>
  <si>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</si>
  <si>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</si>
  <si>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</si>
  <si>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</si>
  <si>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</si>
  <si>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</si>
  <si>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</si>
  <si>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</si>
  <si>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</si>
  <si>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</si>
  <si>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</si>
  <si>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</si>
  <si>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</si>
  <si>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</si>
  <si>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</si>
  <si>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</si>
  <si>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</si>
  <si>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</si>
  <si>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</si>
  <si>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</si>
  <si>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</si>
  <si>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</si>
  <si>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</si>
  <si>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</si>
  <si>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</si>
  <si>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</si>
  <si>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</si>
  <si>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</si>
  <si>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</si>
  <si>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</si>
  <si>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</si>
  <si>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</si>
  <si>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</si>
  <si>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</si>
  <si>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</si>
  <si>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</si>
  <si>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</si>
  <si>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</si>
  <si>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</si>
  <si>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</si>
  <si>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</si>
  <si>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</si>
  <si>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</si>
  <si>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</si>
  <si>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</si>
  <si>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</si>
  <si>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</si>
  <si>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</si>
  <si>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</si>
  <si>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</si>
  <si>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</si>
  <si>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</si>
  <si>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</si>
  <si>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</si>
  <si>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</si>
  <si>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</si>
  <si>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</si>
  <si>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</si>
  <si>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</si>
  <si>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</si>
  <si>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</si>
  <si>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</si>
  <si>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</si>
  <si>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</si>
  <si>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</si>
  <si>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</si>
  <si>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</si>
  <si>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</si>
  <si>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</si>
  <si>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</si>
  <si>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</si>
  <si>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</si>
  <si>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</si>
  <si>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</si>
  <si>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</si>
  <si>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</si>
  <si>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</si>
  <si>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</si>
  <si>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</si>
  <si>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</si>
  <si>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</si>
  <si>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</si>
  <si>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</si>
  <si>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</si>
  <si>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</si>
  <si>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</si>
  <si>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</si>
  <si>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</si>
  <si>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</si>
  <si>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</si>
  <si>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</si>
  <si>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</si>
  <si>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</si>
  <si>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</si>
  <si>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</si>
  <si>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</si>
  <si>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</si>
  <si>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</si>
  <si>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</si>
  <si>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</si>
  <si>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</si>
  <si>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</si>
  <si>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</si>
  <si>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</si>
  <si>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</si>
  <si>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</si>
  <si>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</si>
  <si>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</si>
  <si>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</si>
  <si>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</si>
  <si>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</si>
  <si>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</si>
  <si>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</si>
  <si>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</si>
  <si>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</si>
  <si>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</si>
  <si>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</si>
  <si>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</si>
  <si>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</si>
  <si>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</si>
  <si>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</si>
  <si>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</si>
  <si>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</si>
  <si>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</si>
  <si>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</si>
  <si>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</si>
  <si>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</si>
  <si>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</si>
  <si>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</si>
  <si>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</si>
  <si>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</si>
  <si>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</si>
  <si>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</si>
  <si>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</si>
  <si>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</si>
  <si>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</si>
  <si>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</si>
  <si>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</si>
  <si>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</si>
  <si>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</si>
  <si>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</si>
  <si>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</si>
  <si>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</si>
  <si>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</si>
  <si>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</si>
  <si>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</si>
  <si>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</si>
  <si>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</si>
  <si>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</si>
  <si>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</si>
  <si>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</si>
  <si>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</si>
  <si>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</si>
  <si>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</si>
  <si>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</si>
  <si>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</si>
  <si>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</si>
  <si>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</si>
  <si>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</si>
  <si>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</si>
  <si>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</si>
  <si>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</si>
  <si>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</si>
  <si>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</si>
  <si>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</si>
  <si>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</si>
  <si>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</si>
  <si>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</si>
  <si>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</si>
  <si>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</si>
  <si>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</si>
  <si>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</si>
  <si>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</si>
  <si>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</si>
  <si>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</si>
  <si>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</si>
  <si>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</si>
  <si>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</si>
  <si>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</si>
  <si>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</si>
  <si>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</si>
  <si>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</si>
  <si>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</si>
  <si>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</si>
  <si>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</si>
  <si>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</si>
  <si>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</si>
  <si>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</si>
  <si>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</si>
  <si>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</si>
  <si>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</si>
  <si>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</si>
  <si>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</si>
  <si>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</si>
  <si>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</si>
  <si>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</si>
  <si>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</si>
  <si>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</si>
  <si>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</si>
  <si>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</si>
  <si>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</si>
  <si>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</si>
  <si>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</si>
  <si>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</si>
  <si>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</si>
  <si>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</si>
  <si>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</si>
  <si>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</si>
  <si>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</si>
  <si>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</si>
  <si>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</si>
  <si>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</si>
  <si>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</si>
  <si>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</si>
  <si>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</si>
  <si>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</si>
  <si>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</si>
  <si>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</si>
  <si>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</si>
  <si>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</si>
  <si>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</si>
  <si>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</si>
  <si>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</si>
  <si>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</si>
  <si>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</si>
  <si>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</si>
  <si>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</si>
  <si>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</si>
  <si>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</si>
  <si>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</si>
  <si>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</si>
  <si>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</si>
  <si>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</si>
  <si>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</si>
  <si>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</si>
  <si>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</si>
  <si>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</si>
  <si>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</si>
  <si>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</si>
  <si>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</si>
  <si>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</si>
  <si>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</si>
  <si>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</si>
  <si>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</si>
  <si>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</si>
  <si>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</si>
  <si>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</si>
  <si>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</si>
  <si>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</si>
  <si>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</si>
  <si>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</si>
  <si>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</si>
  <si>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</si>
  <si>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</si>
  <si>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</si>
  <si>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</si>
  <si>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</si>
  <si>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</si>
  <si>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</si>
  <si>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</si>
  <si>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</si>
  <si>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</si>
  <si>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</si>
  <si>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</si>
  <si>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</si>
  <si>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</si>
  <si>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</si>
  <si>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</si>
  <si>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</si>
  <si>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</si>
  <si>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</si>
  <si>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</si>
  <si>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</si>
  <si>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</si>
  <si>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</si>
  <si>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</si>
  <si>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</si>
  <si>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</si>
  <si>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</si>
  <si>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</si>
  <si>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</si>
  <si>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</si>
  <si>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</si>
  <si>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</si>
  <si>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</si>
  <si>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</si>
  <si>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</si>
  <si>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</si>
  <si>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</si>
  <si>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</si>
  <si>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</si>
  <si>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</si>
  <si>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</si>
  <si>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</si>
  <si>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</si>
  <si>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</si>
  <si>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</si>
  <si>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</si>
  <si>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</si>
  <si>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</si>
  <si>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</si>
  <si>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</si>
  <si>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</si>
  <si>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</si>
  <si>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</si>
  <si>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</si>
  <si>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</si>
  <si>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</si>
  <si>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</si>
  <si>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</si>
  <si>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</si>
  <si>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</si>
  <si>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</si>
  <si>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</si>
  <si>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</si>
  <si>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</si>
  <si>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</si>
  <si>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</si>
  <si>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</si>
  <si>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</si>
  <si>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</si>
  <si>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</si>
  <si>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</si>
  <si>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</si>
  <si>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</si>
  <si>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</si>
  <si>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</si>
  <si>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</si>
  <si>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</si>
  <si>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</si>
  <si>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</si>
  <si>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</si>
  <si>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</si>
  <si>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</si>
  <si>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</si>
  <si>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</si>
  <si>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</si>
  <si>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</si>
  <si>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</si>
  <si>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</si>
  <si>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</si>
  <si>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</si>
  <si>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</si>
  <si>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</si>
  <si>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</si>
  <si>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</si>
  <si>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</si>
  <si>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</si>
  <si>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</si>
  <si>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</si>
  <si>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</si>
  <si>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</si>
  <si>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</si>
  <si>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</si>
  <si>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</si>
  <si>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</si>
  <si>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</si>
  <si>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</si>
  <si>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</si>
  <si>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</si>
  <si>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</si>
  <si>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</si>
  <si>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</si>
  <si>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</si>
  <si>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</si>
  <si>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</si>
  <si>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</si>
  <si>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</si>
  <si>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</si>
  <si>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</si>
  <si>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</si>
  <si>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</si>
  <si>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</si>
  <si>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</si>
  <si>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</si>
  <si>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</si>
  <si>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</si>
  <si>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</si>
  <si>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</si>
  <si>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</si>
  <si>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</si>
  <si>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</si>
  <si>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</si>
  <si>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</si>
  <si>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</si>
  <si>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</si>
  <si>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</si>
  <si>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</si>
  <si>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</si>
  <si>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</si>
  <si>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</si>
  <si>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</si>
  <si>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</si>
  <si>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</si>
  <si>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</si>
  <si>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</si>
  <si>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</si>
  <si>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</si>
  <si>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</si>
  <si>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</si>
  <si>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</si>
  <si>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</si>
  <si>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</si>
  <si>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</si>
  <si>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</si>
  <si>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</si>
  <si>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</si>
  <si>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</si>
  <si>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</si>
  <si>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</si>
  <si>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</si>
  <si>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</si>
  <si>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</si>
  <si>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</si>
  <si>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</si>
  <si>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</si>
  <si>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</si>
  <si>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</si>
  <si>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</si>
  <si>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</si>
  <si>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</si>
  <si>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</si>
  <si>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</si>
  <si>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</si>
  <si>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</si>
  <si>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</si>
  <si>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</si>
  <si>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</si>
  <si>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</si>
  <si>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</si>
  <si>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</si>
  <si>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</si>
  <si>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</si>
  <si>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</si>
  <si>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</si>
  <si>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</si>
  <si>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</si>
  <si>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</si>
  <si>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</si>
  <si>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</si>
  <si>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</si>
  <si>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</si>
  <si>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</si>
  <si>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</si>
  <si>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</si>
  <si>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</si>
  <si>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</si>
  <si>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</si>
  <si>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</si>
  <si>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</si>
  <si>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</si>
  <si>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</si>
  <si>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</si>
  <si>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</si>
  <si>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</si>
  <si>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</si>
  <si>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</si>
  <si>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</si>
  <si>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</si>
  <si>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</si>
  <si>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</si>
  <si>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</si>
  <si>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</si>
  <si>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</si>
  <si>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</si>
  <si>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</si>
  <si>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</si>
  <si>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</si>
  <si>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</si>
  <si>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</si>
  <si>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</si>
  <si>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</si>
  <si>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</si>
  <si>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</si>
  <si>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</si>
  <si>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</si>
  <si>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</si>
  <si>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</si>
  <si>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</si>
  <si>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</si>
  <si>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</si>
  <si>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</si>
  <si>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</si>
  <si>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</si>
  <si>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</si>
  <si>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</si>
  <si>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</si>
  <si>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</si>
  <si>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</si>
  <si>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</si>
  <si>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</si>
  <si>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</si>
  <si>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</si>
  <si>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</si>
  <si>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</si>
  <si>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</si>
  <si>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</si>
  <si>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</si>
  <si>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</si>
  <si>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</si>
  <si>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</si>
  <si>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</si>
  <si>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</si>
  <si>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</si>
  <si>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</si>
  <si>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</si>
  <si>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</si>
  <si>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</si>
  <si>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</si>
  <si>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</si>
  <si>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</si>
  <si>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</si>
  <si>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</si>
  <si>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</si>
  <si>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</si>
  <si>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</si>
  <si>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</si>
  <si>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</si>
  <si>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</si>
  <si>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</si>
  <si>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</si>
  <si>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</si>
  <si>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</si>
  <si>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</si>
  <si>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</si>
  <si>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</si>
  <si>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</si>
  <si>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</si>
  <si>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</si>
  <si>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</si>
  <si>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</si>
  <si>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</si>
  <si>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</si>
  <si>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</si>
  <si>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</si>
  <si>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</si>
  <si>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</si>
  <si>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</si>
  <si>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</si>
  <si>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</si>
  <si>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</si>
  <si>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</si>
  <si>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</si>
  <si>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</si>
  <si>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</si>
  <si>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</si>
  <si>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</si>
  <si>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</si>
  <si>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</si>
  <si>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</si>
  <si>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</si>
  <si>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</si>
  <si>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</si>
  <si>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</si>
  <si>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</si>
  <si>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</si>
  <si>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</si>
  <si>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</si>
  <si>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</si>
  <si>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</si>
  <si>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</si>
  <si>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</si>
  <si>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</si>
  <si>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</si>
  <si>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</si>
  <si>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</si>
  <si>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</si>
  <si>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</si>
  <si>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</si>
  <si>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</si>
  <si>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</si>
  <si>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</si>
  <si>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</si>
  <si>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</si>
  <si>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</si>
  <si>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</si>
  <si>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</si>
  <si>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</si>
  <si>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</si>
  <si>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</si>
  <si>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</si>
  <si>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</si>
  <si>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</si>
  <si>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</si>
  <si>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</si>
  <si>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</si>
  <si>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</si>
  <si>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</si>
  <si>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</si>
  <si>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</si>
  <si>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</si>
  <si>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</si>
  <si>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</si>
  <si>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</si>
  <si>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</si>
  <si>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</si>
  <si>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</si>
  <si>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</si>
  <si>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</si>
  <si>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</si>
  <si>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</si>
  <si>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</si>
  <si>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</si>
  <si>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</si>
  <si>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</si>
  <si>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</si>
  <si>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</si>
  <si>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</si>
  <si>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</si>
  <si>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</si>
  <si>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</si>
  <si>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</si>
  <si>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</si>
  <si>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</si>
  <si>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</si>
  <si>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</si>
  <si>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</si>
  <si>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</si>
  <si>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</si>
  <si>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</si>
  <si>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</si>
  <si>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</si>
  <si>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</si>
  <si>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</si>
  <si>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</si>
  <si>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</si>
  <si>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</si>
  <si>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</si>
  <si>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</si>
  <si>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</si>
  <si>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</si>
  <si>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</si>
  <si>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</si>
  <si>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</si>
  <si>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</si>
  <si>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</si>
  <si>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</si>
  <si>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</si>
  <si>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</si>
  <si>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</si>
  <si>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</si>
  <si>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</si>
  <si>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</si>
  <si>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</si>
  <si>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</si>
  <si>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</si>
  <si>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</si>
  <si>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</si>
  <si>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</si>
  <si>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</si>
  <si>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</si>
  <si>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</si>
  <si>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</si>
  <si>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</si>
  <si>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</si>
  <si>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</si>
  <si>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</si>
  <si>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</si>
  <si>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</si>
  <si>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</si>
  <si>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</si>
  <si>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</si>
  <si>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</si>
  <si>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</si>
  <si>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</si>
  <si>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</si>
  <si>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</si>
  <si>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</si>
  <si>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</si>
  <si>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</si>
  <si>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</si>
  <si>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</si>
  <si>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</si>
  <si>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</si>
  <si>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</si>
  <si>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</si>
  <si>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</si>
  <si>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</si>
  <si>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</si>
  <si>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</si>
  <si>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</si>
  <si>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</si>
  <si>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</si>
  <si>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</si>
  <si>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</si>
  <si>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</si>
  <si>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</si>
  <si>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</si>
  <si>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</si>
  <si>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</si>
  <si>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</si>
  <si>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</si>
  <si>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</si>
  <si>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</si>
  <si>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</si>
  <si>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</si>
  <si>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</si>
  <si>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</si>
  <si>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</si>
  <si>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</si>
  <si>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</si>
  <si>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</si>
  <si>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</si>
  <si>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</si>
  <si>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</si>
  <si>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</si>
  <si>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</si>
  <si>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</si>
  <si>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</si>
  <si>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</si>
  <si>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</si>
  <si>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</si>
  <si>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</si>
  <si>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</si>
  <si>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</si>
  <si>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</si>
  <si>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</si>
  <si>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</si>
  <si>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</si>
  <si>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</si>
  <si>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</si>
  <si>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</si>
  <si>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</si>
  <si>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</si>
  <si>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</si>
  <si>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</si>
  <si>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</si>
  <si>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</si>
  <si>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</si>
  <si>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</si>
  <si>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</si>
  <si>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</si>
  <si>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</si>
  <si>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</si>
  <si>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</si>
  <si>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</si>
  <si>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</si>
  <si>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</si>
  <si>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</si>
  <si>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</si>
  <si>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</si>
  <si>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</si>
  <si>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</si>
  <si>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</si>
  <si>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</si>
  <si>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</si>
  <si>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</si>
  <si>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</si>
  <si>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</si>
  <si>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</si>
  <si>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</si>
  <si>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</si>
  <si>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</si>
  <si>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</si>
  <si>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</si>
  <si>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</si>
  <si>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</si>
  <si>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</si>
  <si>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</si>
  <si>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</si>
  <si>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</si>
  <si>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</si>
  <si>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</si>
  <si>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</si>
  <si>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</si>
  <si>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</si>
  <si>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</si>
  <si>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</si>
  <si>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</si>
  <si>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</si>
  <si>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</si>
  <si>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</si>
  <si>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</si>
  <si>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</si>
  <si>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</si>
  <si>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</si>
  <si>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</si>
  <si>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</si>
  <si>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</si>
  <si>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</si>
  <si>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</si>
  <si>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</si>
  <si>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</si>
  <si>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</si>
  <si>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</si>
  <si>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</si>
  <si>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</si>
  <si>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</si>
  <si>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</si>
  <si>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</si>
  <si>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</si>
  <si>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</si>
  <si>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</si>
  <si>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</si>
  <si>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</si>
  <si>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</si>
  <si>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</si>
  <si>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</si>
  <si>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</si>
  <si>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</si>
  <si>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</si>
  <si>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</si>
  <si>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</si>
  <si>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</si>
  <si>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</si>
  <si>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</si>
  <si>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</si>
  <si>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</si>
  <si>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</si>
  <si>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</si>
  <si>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</si>
  <si>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</si>
  <si>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</si>
  <si>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</si>
  <si>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</si>
  <si>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</si>
  <si>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</si>
  <si>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</si>
  <si>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</si>
  <si>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</si>
  <si>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</si>
  <si>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</si>
  <si>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</si>
  <si>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</si>
  <si>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</si>
  <si>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</si>
  <si>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</si>
  <si>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</si>
  <si>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</si>
  <si>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</si>
  <si>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</si>
  <si>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</si>
  <si>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</si>
  <si>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</si>
  <si>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</si>
  <si>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</si>
  <si>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</si>
  <si>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</si>
  <si>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</si>
  <si>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</si>
  <si>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</si>
  <si>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</si>
  <si>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</si>
  <si>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</si>
  <si>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</si>
  <si>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</si>
  <si>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</si>
  <si>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</si>
  <si>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</si>
  <si>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</si>
  <si>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</si>
  <si>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</si>
  <si>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</si>
  <si>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</si>
  <si>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</si>
  <si>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</si>
  <si>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</si>
  <si>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</si>
  <si>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</si>
  <si>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</si>
  <si>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</si>
  <si>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</si>
  <si>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</si>
  <si>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</si>
  <si>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</si>
  <si>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</si>
  <si>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</si>
  <si>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</si>
  <si>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</si>
  <si>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</si>
  <si>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</si>
  <si>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</si>
  <si>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</si>
  <si>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</si>
  <si>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</si>
  <si>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</si>
  <si>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</si>
  <si>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</si>
  <si>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</si>
  <si>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</si>
  <si>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</si>
  <si>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</si>
  <si>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</si>
  <si>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</si>
  <si>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</si>
  <si>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</si>
  <si>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</si>
  <si>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</si>
  <si>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</si>
  <si>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</si>
  <si>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</si>
  <si>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</si>
  <si>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</si>
  <si>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</si>
  <si>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</si>
  <si>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</si>
  <si>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</si>
  <si>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</si>
  <si>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</si>
  <si>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</si>
  <si>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</si>
  <si>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</si>
  <si>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</si>
  <si>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</si>
  <si>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</si>
  <si>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</si>
  <si>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</si>
  <si>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</si>
  <si>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</si>
  <si>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</si>
  <si>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</si>
  <si>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</si>
  <si>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</si>
  <si>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</si>
  <si>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</si>
  <si>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</si>
  <si>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</si>
  <si>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</si>
  <si>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</si>
  <si>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</si>
  <si>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</si>
  <si>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</si>
  <si>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</si>
  <si>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</si>
  <si>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</si>
  <si>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</si>
  <si>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</si>
  <si>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</si>
  <si>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</si>
  <si>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</si>
  <si>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</si>
  <si>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</si>
  <si>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</si>
  <si>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</si>
  <si>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</si>
  <si>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</si>
  <si>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</si>
  <si>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</si>
  <si>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</si>
  <si>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</si>
  <si>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</si>
  <si>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</si>
  <si>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</si>
  <si>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</si>
  <si>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</si>
  <si>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</si>
  <si>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</si>
  <si>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</si>
  <si>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</si>
  <si>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</si>
  <si>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</si>
  <si>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</si>
  <si>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</si>
  <si>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</si>
  <si>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</si>
  <si>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</si>
  <si>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</si>
  <si>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</si>
  <si>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</si>
  <si>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</si>
  <si>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</si>
  <si>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</si>
  <si>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</si>
  <si>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</si>
  <si>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</si>
  <si>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</si>
  <si>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</si>
  <si>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</si>
  <si>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</si>
  <si>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</si>
  <si>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</si>
  <si>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</si>
  <si>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</si>
  <si>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</si>
  <si>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</si>
  <si>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</si>
  <si>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</si>
  <si>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</si>
  <si>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</si>
  <si>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</si>
  <si>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</si>
  <si>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</si>
  <si>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</si>
  <si>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</si>
  <si>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</si>
  <si>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</si>
  <si>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</si>
  <si>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</si>
  <si>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</si>
  <si>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</si>
  <si>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</si>
  <si>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</si>
  <si>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</si>
  <si>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</si>
  <si>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</si>
  <si>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</si>
  <si>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</si>
  <si>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</si>
  <si>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</si>
  <si>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</si>
  <si>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</si>
  <si>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</si>
  <si>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</si>
  <si>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</si>
  <si>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</si>
  <si>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</si>
  <si>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</si>
  <si>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</si>
  <si>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</si>
  <si>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</si>
  <si>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</si>
  <si>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</si>
  <si>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</si>
  <si>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</si>
  <si>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</si>
  <si>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</si>
  <si>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</si>
  <si>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</si>
  <si>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</si>
  <si>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</si>
  <si>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</si>
  <si>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</si>
  <si>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</si>
  <si>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</si>
  <si>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</si>
  <si>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</si>
  <si>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</si>
  <si>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</si>
  <si>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</si>
  <si>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</si>
  <si>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</si>
  <si>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</si>
  <si>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</si>
  <si>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</si>
  <si>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</si>
  <si>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</si>
  <si>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</si>
  <si>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</si>
  <si>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</si>
  <si>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</si>
  <si>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</si>
  <si>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</si>
  <si>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</si>
  <si>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</si>
  <si>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</si>
  <si>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</si>
  <si>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</si>
  <si>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</si>
  <si>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</si>
  <si>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</si>
  <si>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</si>
  <si>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</si>
  <si>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</si>
  <si>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</si>
  <si>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</si>
  <si>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</si>
  <si>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</si>
  <si>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</si>
  <si>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</si>
  <si>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</si>
  <si>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</si>
  <si>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</si>
  <si>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</si>
  <si>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</si>
  <si>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</si>
  <si>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</si>
  <si>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</si>
  <si>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</si>
  <si>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</si>
  <si>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</si>
  <si>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</si>
  <si>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</si>
  <si>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</si>
  <si>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</si>
  <si>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</si>
  <si>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</si>
  <si>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</si>
  <si>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</si>
  <si>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</si>
  <si>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</si>
  <si>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</si>
  <si>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</si>
  <si>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</si>
  <si>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</si>
  <si>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</si>
  <si>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</si>
  <si>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</si>
  <si>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</si>
  <si>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</si>
  <si>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</si>
  <si>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</si>
  <si>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</si>
  <si>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</si>
  <si>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</si>
  <si>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</si>
  <si>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</si>
  <si>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</si>
  <si>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</si>
  <si>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</si>
  <si>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</si>
  <si>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</si>
  <si>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</si>
  <si>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</si>
  <si>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</si>
  <si>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</si>
  <si>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</si>
  <si>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</si>
  <si>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</si>
  <si>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</si>
  <si>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</si>
  <si>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</si>
  <si>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</si>
  <si>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</si>
  <si>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</si>
  <si>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</si>
  <si>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</si>
  <si>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</si>
  <si>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</si>
  <si>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</si>
  <si>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</si>
  <si>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</si>
  <si>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</si>
  <si>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</si>
  <si>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</si>
  <si>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</si>
  <si>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</si>
  <si>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</si>
  <si>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</si>
  <si>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</si>
  <si>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</si>
  <si>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</si>
  <si>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</si>
  <si>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</si>
  <si>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</si>
  <si>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</si>
  <si>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</si>
  <si>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</si>
  <si>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</si>
  <si>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</si>
  <si>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</si>
  <si>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</si>
  <si>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</si>
  <si>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</si>
  <si>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</si>
  <si>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</si>
  <si>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</si>
  <si>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</si>
  <si>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</si>
  <si>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</si>
  <si>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</si>
  <si>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</si>
  <si>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</si>
  <si>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</si>
  <si>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</si>
  <si>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</si>
  <si>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</si>
  <si>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</si>
  <si>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</si>
  <si>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</si>
  <si>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</si>
  <si>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</si>
  <si>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</si>
  <si>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</si>
  <si>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</si>
  <si>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</si>
  <si>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</si>
  <si>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</si>
  <si>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</si>
  <si>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</si>
  <si>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</si>
  <si>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</si>
  <si>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</si>
  <si>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</si>
  <si>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</si>
  <si>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</si>
  <si>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</si>
  <si>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</si>
  <si>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</si>
  <si>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</si>
  <si>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</si>
  <si>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</si>
  <si>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</si>
  <si>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</si>
  <si>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</si>
  <si>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</si>
  <si>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</si>
  <si>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</si>
  <si>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</si>
  <si>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</si>
  <si>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</si>
  <si>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</si>
  <si>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</si>
  <si>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</si>
  <si>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</si>
  <si>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</si>
  <si>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</si>
  <si>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</si>
  <si>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</si>
  <si>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</si>
  <si>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</si>
  <si>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</si>
  <si>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</si>
  <si>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</si>
  <si>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</si>
  <si>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</si>
  <si>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</si>
  <si>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</si>
  <si>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</si>
  <si>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</si>
  <si>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</si>
  <si>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</si>
  <si>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</si>
  <si>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</si>
  <si>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</si>
  <si>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</si>
  <si>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</si>
  <si>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</si>
  <si>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</si>
  <si>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</si>
  <si>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</si>
  <si>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</si>
  <si>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</si>
  <si>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</si>
  <si>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</si>
  <si>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</si>
  <si>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</si>
  <si>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</si>
  <si>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</si>
  <si>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</si>
  <si>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</si>
  <si>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</si>
  <si>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</si>
  <si>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</si>
  <si>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</si>
  <si>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</si>
  <si>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</si>
  <si>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</si>
  <si>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</si>
  <si>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</si>
  <si>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</si>
  <si>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</si>
  <si>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</si>
  <si>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</si>
  <si>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</si>
  <si>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</si>
  <si>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</si>
  <si>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</si>
  <si>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</si>
  <si>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</si>
  <si>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</si>
  <si>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</si>
  <si>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</si>
  <si>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</si>
  <si>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</si>
  <si>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</si>
  <si>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</si>
  <si>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</si>
  <si>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</si>
  <si>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</si>
  <si>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</si>
  <si>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</si>
  <si>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</si>
  <si>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</si>
  <si>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</si>
  <si>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</si>
  <si>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</si>
  <si>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</si>
  <si>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</si>
  <si>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</si>
  <si>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</si>
  <si>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</si>
  <si>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</si>
  <si>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</si>
  <si>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</si>
  <si>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</si>
  <si>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</si>
  <si>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</si>
  <si>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</si>
  <si>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</si>
  <si>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</si>
  <si>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</si>
  <si>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</si>
  <si>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</si>
  <si>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</si>
  <si>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</si>
  <si>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</si>
  <si>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</si>
  <si>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</si>
  <si>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</si>
  <si>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</si>
  <si>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</si>
  <si>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</si>
  <si>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</si>
  <si>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</si>
  <si>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</si>
  <si>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</si>
  <si>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</si>
  <si>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</si>
  <si>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</si>
  <si>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</si>
  <si>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</si>
  <si>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</si>
  <si>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</si>
  <si>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</si>
  <si>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</si>
  <si>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</si>
  <si>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</si>
  <si>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</si>
  <si>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</si>
  <si>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</si>
  <si>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</si>
  <si>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</si>
  <si>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</si>
  <si>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</si>
  <si>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</si>
  <si>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</si>
  <si>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</si>
  <si>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</si>
  <si>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</si>
  <si>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</si>
  <si>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</si>
  <si>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</si>
  <si>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</si>
  <si>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</si>
  <si>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</si>
  <si>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</si>
  <si>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</si>
  <si>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</si>
  <si>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</si>
  <si>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</si>
  <si>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</si>
  <si>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</si>
  <si>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</si>
  <si>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</si>
  <si>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</si>
  <si>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</si>
  <si>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</si>
  <si>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</si>
  <si>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</si>
  <si>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</si>
  <si>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</si>
  <si>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</si>
  <si>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</si>
  <si>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</si>
  <si>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</si>
  <si>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</si>
  <si>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</si>
  <si>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</si>
  <si>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</si>
  <si>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</si>
  <si>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</si>
  <si>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</si>
  <si>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</si>
  <si>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</si>
  <si>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</si>
  <si>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</si>
  <si>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</si>
  <si>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</si>
  <si>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</si>
  <si>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</si>
  <si>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</si>
  <si>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</si>
  <si>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</si>
  <si>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</si>
  <si>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</si>
  <si>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</si>
  <si>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</si>
  <si>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</si>
  <si>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</si>
  <si>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</si>
  <si>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</si>
  <si>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</si>
  <si>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</si>
  <si>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</si>
  <si>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</si>
  <si>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</si>
  <si>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</si>
  <si>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</si>
  <si>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</si>
  <si>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</si>
  <si>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</si>
  <si>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</si>
  <si>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</si>
  <si>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</si>
  <si>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</si>
  <si>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</si>
  <si>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</si>
  <si>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</si>
  <si>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</si>
  <si>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</si>
  <si>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</si>
  <si>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</si>
  <si>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</si>
  <si>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</si>
  <si>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</si>
  <si>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</si>
  <si>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</si>
  <si>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</si>
  <si>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</si>
  <si>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</si>
  <si>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</si>
  <si>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</si>
  <si>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</si>
  <si>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</si>
  <si>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</si>
  <si>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</si>
  <si>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</si>
  <si>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</si>
  <si>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</si>
  <si>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</si>
  <si>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</si>
  <si>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</si>
  <si>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</si>
  <si>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</si>
  <si>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</si>
  <si>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</si>
  <si>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</si>
  <si>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</si>
  <si>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</si>
  <si>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</si>
  <si>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</si>
  <si>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</si>
  <si>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</si>
  <si>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</si>
  <si>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</si>
  <si>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</si>
  <si>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</si>
  <si>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</si>
  <si>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</si>
  <si>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</si>
  <si>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</si>
  <si>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</si>
  <si>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</si>
  <si>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</si>
  <si>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</si>
  <si>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</si>
  <si>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</si>
  <si>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</si>
  <si>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</si>
  <si>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</si>
  <si>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</si>
  <si>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</si>
  <si>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</si>
  <si>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</si>
  <si>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</si>
  <si>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</si>
  <si>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</si>
  <si>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</si>
  <si>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</si>
  <si>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</si>
  <si>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</si>
  <si>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</si>
  <si>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</si>
  <si>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</si>
  <si>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</si>
  <si>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</si>
  <si>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</si>
  <si>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</si>
  <si>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</si>
  <si>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</si>
  <si>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</si>
  <si>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</si>
  <si>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</si>
  <si>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</si>
  <si>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</si>
  <si>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</si>
  <si>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</si>
  <si>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</si>
  <si>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</si>
  <si>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</si>
  <si>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</si>
  <si>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</si>
  <si>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</si>
  <si>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</si>
  <si>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</si>
  <si>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</si>
  <si>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</si>
  <si>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</si>
  <si>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</si>
  <si>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</si>
  <si>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</si>
  <si>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</si>
  <si>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</si>
  <si>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</si>
  <si>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</si>
  <si>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</si>
  <si>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</si>
  <si>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</si>
  <si>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</si>
  <si>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</si>
  <si>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</si>
  <si>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</si>
  <si>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</si>
  <si>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</si>
  <si>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</si>
  <si>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</si>
  <si>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</si>
  <si>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</si>
  <si>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</si>
  <si>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</si>
  <si>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</si>
  <si>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</si>
  <si>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</si>
  <si>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</si>
  <si>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</si>
  <si>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</si>
  <si>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</si>
  <si>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</si>
  <si>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</si>
  <si>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</si>
  <si>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</si>
  <si>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</si>
  <si>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</si>
  <si>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</si>
  <si>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</si>
  <si>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</si>
  <si>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</si>
  <si>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</si>
  <si>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</si>
  <si>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</si>
  <si>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</si>
  <si>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</si>
  <si>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</si>
  <si>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</si>
  <si>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</si>
  <si>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</si>
  <si>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</si>
  <si>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</si>
  <si>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</si>
  <si>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</si>
  <si>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</si>
  <si>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</si>
  <si>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</si>
  <si>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</si>
  <si>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</si>
  <si>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</si>
  <si>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</si>
  <si>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</si>
  <si>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</si>
  <si>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</si>
  <si>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</si>
  <si>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</si>
  <si>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</si>
  <si>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</si>
  <si>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</si>
  <si>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</si>
  <si>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</si>
  <si>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</si>
  <si>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</si>
  <si>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</si>
  <si>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</si>
  <si>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</si>
  <si>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</si>
  <si>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</si>
  <si>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</si>
  <si>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</si>
  <si>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</si>
  <si>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</si>
  <si>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</si>
  <si>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</si>
  <si>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</si>
  <si>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</si>
  <si>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</si>
  <si>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</si>
  <si>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</si>
  <si>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</si>
  <si>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</si>
  <si>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</si>
  <si>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</si>
  <si>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</si>
  <si>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</si>
  <si>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</si>
  <si>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</si>
  <si>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</si>
  <si>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</si>
  <si>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</si>
  <si>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</si>
  <si>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</si>
  <si>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</si>
  <si>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</si>
  <si>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</si>
  <si>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</si>
  <si>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</si>
  <si>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</si>
  <si>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</si>
  <si>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</si>
  <si>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</si>
  <si>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</si>
  <si>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</si>
  <si>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</si>
  <si>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</si>
  <si>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</si>
  <si>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</si>
  <si>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</si>
  <si>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</si>
  <si>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</si>
  <si>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</si>
  <si>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</si>
  <si>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</si>
  <si>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</si>
  <si>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</si>
  <si>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</si>
  <si>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</si>
  <si>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</si>
  <si>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</si>
  <si>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</si>
  <si>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</si>
  <si>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</si>
  <si>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</si>
  <si>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</si>
  <si>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</si>
  <si>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</si>
  <si>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</si>
  <si>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</si>
  <si>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</si>
  <si>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</si>
  <si>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</si>
  <si>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</si>
  <si>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</si>
  <si>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</si>
  <si>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</si>
  <si>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</si>
  <si>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</si>
  <si>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</si>
  <si>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</si>
  <si>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</si>
  <si>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</si>
  <si>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</si>
  <si>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</si>
  <si>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</si>
  <si>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</si>
  <si>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</si>
  <si>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</si>
  <si>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</si>
  <si>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</si>
  <si>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</si>
  <si>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</si>
  <si>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</si>
  <si>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</si>
  <si>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</si>
  <si>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</si>
  <si>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</si>
  <si>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</si>
  <si>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</si>
  <si>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</si>
  <si>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</si>
  <si>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</si>
  <si>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</si>
  <si>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</si>
  <si>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</si>
  <si>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</si>
  <si>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</si>
  <si>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</si>
  <si>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</si>
  <si>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</si>
  <si>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</si>
  <si>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</si>
  <si>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</si>
  <si>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</si>
  <si>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</si>
  <si>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</si>
  <si>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</si>
  <si>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</si>
  <si>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</si>
  <si>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</si>
  <si>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</si>
  <si>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</si>
  <si>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</si>
  <si>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</si>
  <si>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</si>
  <si>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</si>
  <si>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</si>
  <si>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</si>
  <si>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</si>
  <si>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</si>
  <si>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</si>
  <si>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</si>
  <si>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</si>
  <si>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</si>
  <si>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</si>
  <si>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</si>
  <si>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</si>
  <si>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</si>
  <si>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</si>
  <si>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</si>
  <si>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</si>
  <si>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</si>
  <si>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</si>
  <si>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</si>
  <si>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</si>
  <si>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</si>
  <si>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</si>
  <si>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</si>
  <si>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</si>
  <si>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</si>
  <si>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</si>
  <si>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</si>
  <si>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</si>
  <si>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</si>
  <si>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</si>
  <si>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</si>
  <si>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</si>
  <si>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</si>
  <si>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</si>
  <si>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</si>
  <si>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</si>
  <si>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</si>
  <si>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</si>
  <si>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</si>
  <si>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</si>
  <si>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</si>
  <si>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</si>
  <si>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</si>
  <si>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</si>
  <si>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</si>
  <si>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</si>
  <si>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</si>
  <si>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</si>
  <si>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</si>
  <si>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</si>
  <si>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</si>
  <si>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</si>
  <si>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</si>
  <si>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</si>
  <si>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</si>
  <si>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</si>
  <si>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</si>
  <si>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</si>
  <si>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</si>
  <si>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</si>
  <si>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</si>
  <si>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</si>
  <si>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</si>
  <si>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</si>
  <si>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</si>
  <si>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</si>
  <si>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</si>
  <si>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</si>
  <si>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</si>
  <si>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</si>
  <si>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</si>
  <si>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</si>
  <si>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</si>
  <si>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</si>
  <si>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</si>
  <si>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</si>
  <si>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</si>
  <si>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</si>
  <si>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</si>
  <si>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</si>
  <si>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</si>
  <si>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</si>
  <si>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</si>
  <si>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</si>
  <si>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</si>
  <si>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</si>
  <si>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</si>
  <si>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</si>
  <si>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</si>
  <si>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</si>
  <si>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</si>
  <si>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</si>
  <si>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</si>
  <si>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</si>
  <si>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</si>
  <si>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</si>
  <si>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</si>
  <si>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</si>
  <si>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</si>
  <si>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</si>
  <si>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</si>
  <si>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</si>
  <si>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</si>
  <si>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</si>
  <si>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</si>
  <si>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</si>
  <si>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</si>
  <si>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</si>
  <si>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</si>
  <si>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</si>
  <si>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</si>
  <si>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</si>
  <si>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</si>
  <si>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</si>
  <si>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</si>
  <si>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</si>
  <si>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</si>
  <si>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</si>
  <si>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</si>
  <si>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</si>
  <si>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</si>
  <si>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</si>
  <si>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</si>
  <si>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</si>
  <si>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</si>
  <si>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</si>
  <si>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</si>
  <si>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</si>
  <si>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</si>
  <si>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</si>
  <si>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</si>
  <si>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</si>
  <si>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</si>
  <si>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</si>
  <si>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</si>
  <si>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</si>
  <si>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</si>
  <si>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</si>
  <si>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</si>
  <si>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</si>
  <si>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</si>
  <si>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</si>
  <si>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</si>
  <si>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</si>
  <si>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</si>
  <si>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</si>
  <si>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</si>
  <si>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</si>
  <si>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</si>
  <si>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</si>
  <si>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</si>
  <si>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</si>
  <si>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</si>
  <si>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</si>
  <si>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</si>
  <si>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</si>
  <si>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</si>
  <si>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</si>
  <si>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</si>
  <si>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</si>
  <si>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</si>
  <si>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</si>
  <si>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</si>
  <si>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</si>
  <si>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</si>
  <si>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</si>
  <si>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</si>
  <si>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</si>
  <si>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</si>
  <si>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</si>
  <si>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</si>
  <si>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</si>
  <si>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</si>
  <si>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</si>
  <si>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</si>
  <si>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</si>
  <si>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</si>
  <si>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</si>
  <si>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</si>
  <si>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</si>
  <si>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</si>
  <si>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</si>
  <si>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</si>
  <si>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</si>
  <si>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</si>
  <si>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</si>
  <si>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</si>
  <si>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</si>
  <si>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</si>
  <si>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</si>
  <si>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</si>
  <si>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</si>
  <si>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</si>
  <si>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</si>
  <si>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</si>
  <si>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</si>
  <si>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</si>
  <si>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</si>
  <si>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</si>
  <si>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</si>
  <si>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</si>
  <si>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</si>
  <si>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</si>
  <si>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</si>
  <si>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</si>
  <si>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</si>
  <si>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</si>
  <si>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</si>
  <si>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</si>
  <si>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</si>
  <si>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</si>
  <si>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</si>
  <si>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</si>
  <si>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</si>
  <si>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</si>
  <si>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</si>
  <si>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</si>
  <si>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</si>
  <si>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</si>
  <si>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</si>
  <si>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</si>
  <si>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</si>
  <si>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</si>
  <si>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</si>
  <si>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</si>
  <si>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</si>
  <si>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</si>
  <si>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</si>
  <si>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</si>
  <si>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</si>
  <si>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</si>
  <si>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</si>
  <si>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</si>
  <si>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</si>
  <si>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</si>
  <si>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</si>
  <si>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</si>
  <si>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</si>
  <si>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</si>
  <si>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</si>
  <si>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</si>
  <si>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</si>
  <si>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</si>
  <si>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</si>
  <si>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</si>
  <si>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</si>
  <si>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</si>
  <si>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</si>
  <si>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</si>
  <si>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</si>
  <si>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</si>
  <si>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</si>
  <si>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</si>
  <si>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</si>
  <si>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</si>
  <si>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</si>
  <si>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</si>
  <si>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</si>
  <si>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</si>
  <si>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</si>
  <si>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</si>
  <si>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</si>
  <si>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</si>
  <si>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</si>
  <si>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</si>
  <si>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</si>
  <si>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</si>
  <si>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</si>
  <si>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</si>
  <si>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</si>
  <si>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</si>
  <si>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</si>
  <si>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</si>
  <si>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</si>
  <si>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</si>
  <si>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</si>
  <si>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</si>
  <si>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</si>
  <si>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</si>
  <si>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</si>
  <si>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</si>
  <si>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</si>
  <si>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</si>
  <si>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</si>
  <si>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</si>
  <si>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</si>
  <si>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</si>
  <si>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</si>
  <si>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</si>
  <si>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</si>
  <si>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</si>
  <si>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</si>
  <si>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</si>
  <si>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</si>
  <si>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</si>
  <si>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</si>
  <si>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</si>
  <si>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</si>
  <si>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</si>
  <si>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</si>
  <si>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</si>
  <si>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</si>
  <si>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</si>
  <si>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</si>
  <si>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</si>
  <si>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</si>
  <si>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</si>
  <si>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</si>
  <si>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</si>
  <si>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</si>
  <si>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</si>
  <si>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</si>
  <si>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</si>
  <si>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</si>
  <si>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</si>
  <si>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</si>
  <si>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</si>
  <si>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</si>
  <si>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</si>
  <si>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</si>
  <si>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</si>
  <si>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</si>
  <si>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</si>
  <si>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</si>
  <si>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</si>
  <si>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</si>
  <si>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</si>
  <si>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</si>
  <si>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</si>
  <si>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</si>
  <si>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</si>
  <si>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</si>
  <si>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</si>
  <si>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</si>
  <si>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</si>
  <si>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</si>
  <si>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</si>
  <si>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</si>
  <si>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</si>
  <si>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</si>
  <si>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</si>
  <si>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</si>
  <si>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</si>
  <si>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</si>
  <si>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</si>
  <si>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</si>
  <si>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</si>
  <si>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</si>
  <si>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</si>
  <si>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</si>
  <si>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</si>
  <si>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</si>
  <si>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</si>
  <si>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</si>
  <si>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</si>
  <si>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</si>
  <si>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</si>
  <si>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</si>
  <si>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</si>
  <si>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</si>
  <si>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</si>
  <si>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</si>
  <si>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</si>
  <si>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</si>
  <si>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</si>
  <si>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</si>
  <si>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</si>
  <si>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</si>
  <si>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</si>
  <si>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</si>
  <si>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</si>
  <si>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</si>
  <si>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</si>
  <si>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</si>
  <si>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</si>
  <si>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</si>
  <si>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</si>
  <si>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</si>
  <si>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</si>
  <si>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</si>
  <si>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</si>
  <si>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</si>
  <si>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</si>
  <si>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</si>
  <si>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</si>
  <si>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</si>
  <si>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</si>
  <si>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</si>
  <si>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</si>
  <si>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</si>
  <si>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</si>
  <si>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</si>
  <si>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</si>
  <si>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</si>
  <si>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</si>
  <si>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</si>
  <si>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</si>
  <si>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</si>
  <si>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</si>
  <si>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</si>
  <si>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</si>
  <si>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</si>
  <si>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</si>
  <si>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</si>
  <si>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</si>
  <si>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</si>
  <si>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</si>
  <si>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</si>
  <si>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</si>
  <si>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</si>
  <si>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</si>
  <si>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</si>
  <si>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</si>
  <si>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</si>
  <si>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</si>
  <si>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</si>
  <si>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</si>
  <si>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</si>
  <si>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</si>
  <si>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</si>
  <si>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</si>
  <si>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</si>
  <si>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</si>
  <si>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</si>
  <si>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</si>
  <si>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</si>
  <si>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</si>
  <si>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</si>
  <si>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</si>
  <si>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</si>
  <si>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</si>
  <si>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</si>
  <si>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</si>
  <si>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</si>
  <si>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</si>
  <si>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</si>
  <si>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</si>
  <si>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</si>
  <si>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</si>
  <si>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</si>
  <si>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</si>
  <si>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</si>
  <si>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</si>
  <si>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</si>
  <si>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</si>
  <si>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</si>
  <si>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</si>
  <si>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</si>
  <si>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</si>
  <si>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</si>
  <si>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</si>
  <si>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</si>
  <si>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</si>
  <si>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</si>
  <si>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</si>
  <si>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</si>
  <si>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</si>
  <si>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</si>
  <si>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</si>
  <si>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</si>
  <si>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</si>
  <si>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</si>
  <si>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</si>
  <si>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</si>
  <si>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</si>
  <si>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</si>
  <si>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</si>
  <si>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</si>
  <si>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</si>
  <si>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</si>
  <si>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</si>
  <si>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</si>
  <si>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</si>
  <si>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</si>
  <si>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</si>
  <si>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</si>
  <si>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</si>
  <si>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</si>
  <si>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</si>
  <si>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</si>
  <si>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</si>
  <si>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</si>
  <si>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</si>
  <si>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</si>
  <si>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</si>
  <si>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</si>
  <si>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</si>
  <si>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</si>
  <si>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</si>
  <si>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</si>
  <si>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</si>
  <si>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</si>
  <si>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</si>
  <si>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</si>
  <si>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</si>
  <si>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</si>
  <si>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</si>
  <si>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</si>
  <si>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</si>
  <si>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</si>
  <si>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</si>
  <si>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</si>
  <si>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</si>
  <si>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</si>
  <si>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</si>
  <si>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</si>
  <si>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</si>
  <si>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</si>
  <si>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</si>
  <si>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</si>
  <si>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</si>
  <si>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</si>
  <si>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</si>
  <si>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</si>
  <si>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</si>
  <si>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</si>
  <si>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</si>
  <si>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</si>
  <si>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</si>
  <si>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</si>
  <si>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</si>
  <si>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</si>
  <si>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</si>
  <si>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</si>
  <si>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</si>
  <si>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</si>
  <si>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</si>
  <si>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</si>
  <si>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</si>
  <si>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</si>
  <si>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</si>
  <si>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</si>
  <si>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</si>
  <si>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</si>
  <si>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</si>
  <si>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</si>
  <si>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</si>
  <si>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</si>
  <si>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</si>
  <si>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</si>
  <si>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</si>
  <si>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</si>
  <si>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</si>
  <si>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</si>
  <si>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</si>
  <si>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</si>
  <si>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</si>
  <si>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</si>
  <si>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</si>
  <si>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</si>
  <si>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</si>
  <si>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</si>
  <si>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</si>
  <si>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</si>
  <si>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</si>
  <si>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</si>
  <si>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</si>
  <si>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</si>
  <si>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</si>
  <si>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</si>
  <si>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</si>
  <si>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</si>
  <si>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</si>
  <si>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</si>
  <si>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</si>
  <si>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</si>
  <si>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</si>
  <si>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</si>
  <si>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</si>
  <si>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</si>
  <si>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</si>
  <si>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</si>
  <si>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</si>
  <si>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</si>
  <si>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</si>
  <si>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</si>
  <si>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</si>
  <si>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</si>
  <si>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</si>
  <si>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</si>
  <si>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</si>
  <si>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</si>
  <si>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</si>
  <si>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</si>
  <si>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</si>
  <si>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</si>
  <si>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</si>
  <si>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</si>
  <si>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</si>
  <si>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</si>
  <si>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</si>
  <si>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</si>
  <si>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</si>
  <si>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</si>
  <si>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</si>
  <si>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</si>
  <si>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</si>
  <si>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</si>
  <si>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</si>
  <si>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</si>
  <si>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</si>
  <si>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</si>
  <si>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</si>
  <si>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</si>
  <si>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</si>
  <si>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</si>
  <si>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</si>
  <si>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</si>
  <si>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</si>
  <si>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</si>
  <si>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</si>
  <si>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</si>
  <si>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</si>
  <si>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</si>
  <si>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</si>
  <si>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</si>
  <si>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</si>
  <si>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</si>
  <si>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</si>
  <si>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</si>
  <si>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</si>
  <si>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</si>
  <si>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</si>
  <si>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</si>
  <si>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</si>
  <si>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</si>
  <si>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</si>
  <si>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</si>
  <si>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</si>
  <si>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</si>
  <si>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</si>
  <si>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</si>
  <si>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</si>
  <si>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</si>
  <si>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</si>
  <si>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</si>
  <si>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</si>
  <si>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</si>
  <si>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</si>
  <si>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</si>
  <si>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</si>
  <si>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</si>
  <si>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</si>
  <si>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</si>
  <si>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</si>
  <si>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</si>
  <si>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</si>
  <si>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</si>
  <si>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</si>
  <si>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</si>
  <si>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</si>
  <si>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</si>
  <si>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</si>
  <si>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</si>
  <si>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</si>
  <si>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</si>
  <si>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</si>
  <si>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</si>
  <si>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</si>
  <si>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</si>
  <si>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</si>
  <si>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</si>
  <si>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</si>
  <si>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</si>
  <si>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</si>
  <si>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</si>
  <si>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</si>
  <si>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</si>
  <si>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</si>
  <si>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</si>
  <si>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</si>
  <si>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</si>
  <si>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</si>
  <si>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</si>
  <si>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</si>
  <si>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</si>
  <si>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</si>
  <si>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</si>
  <si>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</si>
  <si>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</si>
  <si>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</si>
  <si>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</si>
  <si>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</si>
  <si>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</si>
  <si>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</si>
  <si>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</si>
  <si>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</si>
  <si>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</si>
  <si>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</si>
  <si>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</si>
  <si>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</si>
  <si>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</si>
  <si>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</si>
  <si>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</si>
  <si>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</si>
  <si>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</si>
  <si>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</si>
  <si>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</si>
  <si>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</si>
  <si>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</si>
  <si>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</si>
  <si>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</si>
  <si>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</si>
  <si>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</si>
  <si>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</si>
  <si>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</si>
  <si>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</si>
  <si>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</si>
  <si>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</si>
  <si>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</si>
  <si>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</si>
  <si>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</si>
  <si>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</si>
  <si>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</si>
  <si>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</si>
  <si>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</si>
  <si>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</si>
  <si>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</si>
  <si>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</si>
  <si>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</si>
  <si>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</si>
  <si>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</si>
  <si>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</si>
  <si>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</si>
  <si>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</si>
  <si>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</si>
  <si>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</si>
  <si>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</si>
  <si>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</si>
  <si>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</si>
  <si>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</si>
  <si>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</si>
  <si>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</si>
  <si>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</si>
  <si>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</si>
  <si>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</si>
  <si>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</si>
  <si>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</si>
  <si>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</si>
  <si>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</si>
  <si>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</si>
  <si>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</si>
  <si>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</si>
  <si>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</si>
  <si>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</si>
  <si>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</si>
  <si>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</si>
  <si>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</si>
  <si>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</si>
  <si>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</si>
  <si>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</si>
  <si>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</si>
  <si>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</si>
  <si>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</si>
  <si>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</si>
  <si>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</si>
  <si>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</si>
  <si>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</si>
  <si>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</si>
  <si>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</si>
  <si>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</si>
  <si>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</si>
  <si>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</si>
  <si>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</si>
  <si>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</si>
  <si>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</si>
  <si>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</si>
  <si>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</si>
  <si>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</si>
  <si>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</si>
  <si>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</si>
  <si>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</si>
  <si>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</si>
  <si>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</si>
  <si>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</si>
  <si>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</si>
  <si>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</si>
  <si>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</si>
  <si>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</si>
  <si>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</si>
  <si>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</si>
  <si>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</si>
  <si>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</si>
  <si>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</si>
  <si>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</si>
  <si>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</si>
  <si>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</si>
  <si>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</si>
  <si>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</si>
  <si>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</si>
  <si>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</si>
  <si>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</si>
  <si>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</si>
  <si>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</si>
  <si>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</si>
  <si>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</si>
  <si>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</si>
  <si>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</si>
  <si>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</si>
  <si>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</si>
  <si>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</si>
  <si>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</si>
  <si>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</si>
  <si>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</si>
  <si>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</si>
  <si>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</si>
  <si>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</si>
  <si>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</si>
  <si>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</si>
  <si>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</si>
  <si>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</si>
  <si>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</si>
  <si>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</si>
  <si>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</si>
  <si>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</si>
  <si>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</si>
  <si>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</si>
  <si>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</si>
  <si>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</si>
  <si>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</si>
  <si>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</si>
  <si>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</si>
  <si>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</si>
  <si>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</si>
  <si>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</si>
  <si>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</si>
  <si>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</si>
  <si>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</si>
  <si>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</si>
  <si>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</si>
  <si>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</si>
  <si>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</si>
  <si>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</si>
  <si>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</si>
  <si>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</si>
  <si>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</si>
  <si>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</si>
  <si>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</si>
  <si>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</si>
  <si>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</si>
  <si>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</si>
  <si>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</si>
  <si>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</si>
  <si>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</si>
  <si>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</si>
  <si>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</si>
  <si>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</si>
  <si>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</si>
  <si>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</si>
  <si>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</si>
  <si>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</si>
  <si>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</si>
  <si>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</si>
  <si>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</si>
  <si>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</si>
  <si>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</si>
  <si>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</si>
  <si>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</si>
  <si>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</si>
  <si>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</si>
  <si>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</si>
  <si>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</si>
  <si>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</si>
  <si>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</si>
  <si>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</si>
  <si>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</si>
  <si>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</si>
  <si>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</si>
  <si>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</si>
  <si>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</si>
  <si>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</si>
  <si>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</si>
  <si>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</si>
  <si>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</si>
  <si>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</si>
  <si>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</si>
  <si>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</si>
  <si>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</si>
  <si>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</si>
  <si>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</si>
  <si>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</si>
  <si>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</si>
  <si>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</si>
  <si>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</si>
  <si>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</si>
  <si>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</si>
  <si>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</si>
  <si>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</si>
  <si>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</si>
  <si>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</si>
  <si>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</si>
  <si>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</si>
  <si>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</si>
  <si>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</si>
  <si>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</si>
  <si>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</si>
  <si>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</si>
  <si>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</si>
  <si>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</si>
  <si>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</si>
  <si>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</si>
  <si>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</si>
  <si>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</si>
  <si>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</si>
  <si>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</si>
  <si>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</si>
  <si>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</si>
  <si>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</si>
  <si>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</si>
  <si>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</si>
  <si>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</si>
  <si>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</si>
  <si>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</si>
  <si>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</si>
  <si>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</si>
  <si>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</si>
  <si>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</si>
  <si>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</si>
  <si>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</si>
  <si>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</si>
  <si>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</si>
  <si>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</si>
  <si>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</si>
  <si>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</si>
  <si>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</si>
  <si>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</si>
  <si>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</si>
  <si>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</si>
  <si>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</si>
  <si>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</si>
  <si>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</si>
  <si>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</si>
  <si>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</si>
  <si>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</si>
  <si>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</si>
  <si>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</si>
  <si>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</si>
  <si>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</si>
  <si>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</si>
  <si>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</si>
  <si>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</si>
  <si>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</si>
  <si>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</si>
  <si>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</si>
  <si>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</si>
  <si>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</si>
  <si>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</si>
  <si>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</si>
  <si>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</si>
  <si>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</si>
  <si>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</si>
  <si>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</si>
  <si>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</si>
  <si>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</si>
  <si>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</si>
  <si>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</si>
  <si>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</si>
  <si>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</si>
  <si>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</si>
  <si>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</si>
  <si>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</si>
  <si>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</si>
  <si>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</si>
  <si>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</si>
  <si>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</si>
  <si>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</si>
  <si>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</si>
  <si>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</si>
  <si>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</si>
  <si>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</si>
  <si>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</si>
  <si>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</si>
  <si>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</si>
  <si>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</si>
  <si>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</si>
  <si>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</si>
  <si>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</si>
  <si>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</si>
  <si>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</si>
  <si>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</si>
  <si>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</si>
  <si>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</si>
  <si>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</si>
  <si>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</si>
  <si>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</si>
  <si>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</si>
  <si>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</si>
  <si>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</si>
  <si>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</si>
  <si>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</si>
  <si>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</si>
  <si>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</si>
  <si>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</si>
  <si>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</si>
  <si>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</si>
  <si>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</si>
  <si>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</si>
  <si>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</si>
  <si>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</si>
  <si>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</si>
  <si>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</si>
  <si>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</si>
  <si>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</si>
  <si>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</si>
  <si>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</si>
  <si>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</si>
  <si>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</si>
  <si>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</si>
  <si>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</si>
  <si>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</si>
  <si>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</si>
  <si>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</si>
  <si>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</si>
  <si>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</si>
  <si>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</si>
  <si>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</si>
  <si>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</si>
  <si>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</si>
  <si>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</si>
  <si>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</si>
  <si>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</si>
  <si>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</si>
  <si>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</si>
  <si>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</si>
  <si>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</si>
  <si>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</si>
  <si>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</si>
  <si>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</si>
  <si>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</si>
  <si>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</si>
  <si>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</si>
  <si>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</si>
  <si>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</si>
  <si>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</si>
  <si>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</si>
  <si>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</si>
  <si>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</si>
  <si>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</si>
  <si>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</si>
  <si>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</si>
  <si>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</si>
  <si>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</si>
  <si>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</si>
  <si>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</si>
  <si>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</si>
  <si>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</si>
  <si>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</si>
  <si>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</si>
  <si>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</si>
  <si>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</si>
  <si>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</si>
  <si>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</si>
  <si>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</si>
  <si>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</si>
  <si>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</si>
  <si>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</si>
  <si>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</si>
  <si>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</si>
  <si>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</si>
  <si>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</si>
  <si>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</si>
  <si>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</si>
  <si>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</si>
  <si>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</si>
  <si>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</si>
  <si>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</si>
  <si>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</si>
  <si>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</si>
  <si>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</si>
  <si>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</si>
  <si>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</si>
  <si>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</si>
  <si>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</si>
  <si>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</si>
  <si>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</si>
  <si>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</si>
  <si>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</si>
  <si>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</si>
  <si>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</si>
  <si>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</si>
  <si>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</si>
  <si>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</si>
  <si>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</si>
  <si>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</si>
  <si>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</si>
  <si>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</si>
  <si>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</si>
  <si>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</si>
  <si>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</si>
  <si>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</si>
  <si>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</si>
  <si>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</si>
  <si>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</si>
  <si>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</si>
  <si>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</si>
  <si>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</si>
  <si>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</si>
  <si>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</si>
  <si>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</si>
  <si>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</si>
  <si>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</si>
  <si>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</si>
  <si>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</si>
  <si>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</si>
  <si>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</si>
  <si>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</si>
  <si>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</si>
  <si>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</si>
  <si>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</si>
  <si>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</si>
  <si>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</si>
  <si>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</si>
  <si>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</si>
  <si>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</si>
  <si>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</si>
  <si>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</si>
  <si>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</si>
  <si>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</si>
  <si>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</si>
  <si>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</si>
  <si>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</si>
  <si>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</si>
  <si>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</si>
  <si>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</si>
  <si>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</si>
  <si>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</si>
  <si>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</si>
  <si>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</si>
  <si>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</si>
  <si>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</si>
  <si>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</si>
  <si>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</si>
  <si>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</si>
  <si>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</si>
  <si>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</si>
  <si>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</si>
  <si>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</si>
  <si>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</si>
  <si>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</si>
  <si>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</si>
  <si>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</si>
  <si>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</si>
  <si>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</si>
  <si>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</si>
  <si>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</si>
  <si>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</si>
  <si>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</si>
  <si>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</si>
  <si>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</si>
  <si>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</si>
  <si>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</si>
  <si>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</si>
  <si>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</si>
  <si>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</si>
  <si>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</si>
  <si>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</si>
  <si>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</si>
  <si>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</si>
  <si>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</si>
  <si>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</si>
  <si>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</si>
  <si>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</si>
  <si>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</si>
  <si>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</si>
  <si>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</si>
  <si>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</si>
  <si>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</si>
  <si>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</si>
  <si>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</si>
  <si>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</si>
  <si>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</si>
  <si>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</si>
  <si>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</si>
  <si>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</si>
  <si>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</si>
  <si>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</si>
  <si>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</si>
  <si>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</si>
  <si>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</si>
  <si>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</si>
  <si>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</si>
  <si>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</si>
  <si>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</si>
  <si>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</si>
  <si>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</si>
  <si>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</si>
  <si>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</si>
  <si>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</si>
  <si>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</si>
  <si>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</si>
  <si>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</si>
  <si>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</si>
  <si>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</si>
  <si>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</si>
  <si>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</si>
  <si>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</si>
  <si>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</si>
  <si>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</si>
  <si>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</si>
  <si>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</si>
  <si>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</si>
  <si>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</si>
  <si>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</si>
  <si>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</si>
  <si>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</si>
  <si>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</si>
  <si>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</si>
  <si>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</si>
  <si>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</si>
  <si>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</si>
  <si>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</si>
  <si>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</si>
  <si>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</si>
  <si>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</si>
  <si>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</si>
  <si>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</si>
  <si>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</si>
  <si>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</si>
  <si>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</si>
  <si>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</si>
  <si>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</si>
  <si>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</si>
  <si>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</si>
  <si>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</si>
  <si>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</si>
  <si>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</si>
  <si>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</si>
  <si>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</si>
  <si>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</si>
  <si>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</si>
  <si>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</si>
  <si>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</si>
  <si>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</si>
  <si>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</si>
  <si>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</si>
  <si>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</si>
  <si>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</si>
  <si>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</si>
  <si>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</si>
  <si>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</si>
  <si>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</si>
  <si>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</si>
  <si>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</si>
  <si>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</si>
  <si>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</si>
  <si>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</si>
  <si>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</si>
  <si>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</si>
  <si>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</si>
  <si>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</si>
  <si>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</si>
  <si>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</si>
  <si>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</si>
  <si>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</si>
  <si>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</si>
  <si>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</si>
  <si>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</si>
  <si>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</si>
  <si>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</si>
  <si>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</si>
  <si>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</si>
  <si>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</si>
  <si>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</si>
  <si>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</si>
  <si>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</si>
  <si>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</si>
  <si>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</si>
  <si>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</si>
  <si>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</si>
  <si>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</si>
  <si>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</si>
  <si>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</si>
  <si>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</si>
  <si>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</si>
  <si>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</si>
  <si>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</si>
  <si>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</si>
  <si>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</si>
  <si>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</si>
  <si>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</si>
  <si>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</si>
  <si>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</si>
  <si>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</si>
  <si>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</si>
  <si>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</si>
  <si>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</si>
  <si>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</si>
  <si>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</si>
  <si>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</si>
  <si>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</si>
  <si>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</si>
  <si>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</si>
  <si>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</si>
  <si>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</si>
  <si>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</si>
  <si>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</si>
  <si>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</si>
  <si>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</si>
  <si>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</si>
  <si>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</si>
  <si>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</si>
  <si>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</si>
  <si>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</si>
  <si>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</si>
  <si>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</si>
  <si>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</si>
  <si>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</si>
  <si>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</si>
  <si>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</si>
  <si>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</si>
  <si>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</si>
  <si>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</si>
  <si>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</si>
  <si>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</si>
  <si>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</si>
  <si>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</si>
  <si>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</si>
  <si>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</si>
  <si>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</si>
  <si>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</si>
  <si>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</si>
  <si>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</si>
  <si>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</si>
  <si>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</si>
  <si>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</si>
  <si>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</si>
  <si>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</si>
  <si>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</si>
  <si>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</si>
  <si>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</si>
  <si>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</si>
  <si>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</si>
  <si>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</si>
  <si>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</si>
  <si>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</si>
  <si>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</si>
  <si>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</si>
  <si>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</si>
  <si>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</si>
  <si>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</si>
  <si>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</si>
  <si>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</si>
  <si>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</si>
  <si>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</si>
  <si>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</si>
  <si>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</si>
  <si>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</si>
  <si>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</si>
  <si>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</si>
  <si>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</si>
  <si>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</si>
  <si>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</si>
  <si>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</si>
  <si>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</si>
  <si>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</si>
  <si>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</si>
  <si>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</si>
  <si>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</si>
  <si>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</si>
  <si>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</si>
  <si>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</si>
  <si>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</si>
  <si>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</si>
  <si>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</si>
  <si>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</si>
  <si>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</si>
  <si>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</si>
  <si>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</si>
  <si>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</si>
  <si>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</si>
  <si>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</si>
  <si>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</si>
  <si>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</si>
  <si>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</si>
  <si>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</si>
  <si>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</si>
  <si>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</si>
  <si>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</si>
  <si>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</si>
  <si>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</si>
  <si>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</si>
  <si>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</si>
  <si>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</si>
  <si>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</si>
  <si>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</si>
  <si>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</si>
  <si>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</si>
  <si>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</si>
  <si>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</si>
  <si>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</si>
  <si>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</si>
  <si>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</si>
  <si>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</si>
  <si>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</si>
  <si>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</si>
  <si>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</si>
  <si>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</si>
  <si>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</si>
  <si>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</si>
  <si>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</si>
  <si>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</si>
  <si>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</si>
  <si>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</si>
  <si>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</si>
  <si>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</si>
  <si>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</si>
  <si>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</si>
  <si>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</si>
  <si>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</si>
  <si>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</si>
  <si>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</si>
  <si>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</si>
  <si>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</si>
  <si>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</si>
  <si>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</si>
  <si>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</si>
  <si>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</si>
  <si>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</si>
  <si>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</si>
  <si>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</si>
  <si>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</si>
  <si>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</si>
  <si>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</si>
  <si>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</si>
  <si>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</si>
  <si>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</si>
  <si>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</si>
  <si>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</si>
  <si>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</si>
  <si>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</si>
  <si>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</si>
  <si>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</si>
  <si>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</si>
  <si>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</si>
  <si>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</si>
  <si>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</si>
  <si>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</si>
  <si>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</si>
  <si>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</si>
  <si>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</si>
  <si>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</si>
  <si>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</si>
  <si>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</si>
  <si>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</si>
  <si>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</si>
  <si>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</si>
  <si>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</si>
  <si>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</si>
  <si>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</si>
  <si>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</si>
  <si>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</si>
  <si>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</si>
  <si>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</si>
  <si>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</si>
  <si>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</si>
  <si>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</si>
  <si>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</si>
  <si>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</si>
  <si>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</si>
  <si>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</si>
  <si>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</si>
  <si>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</si>
  <si>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</si>
  <si>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</si>
  <si>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</si>
  <si>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</si>
  <si>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</si>
  <si>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</si>
  <si>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</si>
  <si>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</si>
  <si>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</si>
  <si>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</si>
  <si>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</si>
  <si>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</si>
  <si>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</si>
  <si>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</si>
  <si>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</si>
  <si>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</si>
  <si>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</si>
  <si>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</si>
  <si>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</si>
  <si>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</si>
  <si>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</si>
  <si>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</si>
  <si>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</si>
  <si>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</si>
  <si>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</si>
  <si>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</si>
  <si>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</si>
  <si>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</si>
  <si>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</si>
  <si>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</si>
  <si>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</si>
  <si>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</si>
  <si>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</si>
  <si>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</si>
  <si>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</si>
  <si>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</si>
  <si>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</si>
  <si>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</si>
  <si>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</si>
  <si>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</si>
  <si>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</si>
  <si>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</si>
  <si>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</si>
  <si>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</si>
  <si>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</si>
  <si>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</si>
  <si>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</si>
  <si>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</si>
  <si>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</si>
  <si>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</si>
  <si>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</si>
  <si>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</si>
  <si>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</si>
  <si>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</si>
  <si>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</si>
  <si>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</si>
  <si>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</si>
  <si>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</si>
  <si>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</si>
  <si>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</si>
  <si>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</si>
  <si>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</si>
  <si>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</si>
  <si>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</si>
  <si>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</si>
  <si>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</si>
  <si>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</si>
  <si>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</si>
  <si>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</si>
  <si>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</si>
  <si>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</si>
  <si>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</si>
  <si>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</si>
  <si>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</si>
  <si>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</si>
  <si>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</si>
  <si>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</si>
  <si>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</si>
  <si>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</si>
  <si>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</si>
  <si>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</si>
  <si>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</si>
  <si>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</si>
  <si>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</si>
  <si>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</si>
  <si>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</si>
  <si>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</si>
  <si>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</si>
  <si>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</si>
  <si>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</si>
  <si>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</si>
  <si>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</si>
  <si>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</si>
  <si>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</si>
  <si>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</si>
  <si>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</si>
  <si>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</si>
  <si>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</si>
  <si>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</si>
  <si>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</si>
  <si>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</si>
  <si>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</si>
  <si>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</si>
  <si>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</si>
  <si>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</si>
  <si>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</si>
  <si>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</si>
  <si>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</si>
  <si>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</si>
  <si>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</si>
  <si>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</si>
  <si>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</si>
  <si>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</si>
  <si>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</si>
  <si>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</si>
  <si>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</si>
  <si>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</si>
  <si>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</si>
  <si>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</si>
  <si>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</si>
  <si>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</si>
  <si>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</si>
  <si>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</si>
  <si>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</si>
  <si>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</si>
  <si>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</si>
  <si>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</si>
  <si>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</si>
  <si>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</si>
  <si>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</si>
  <si>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</si>
  <si>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</si>
  <si>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</si>
  <si>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</si>
  <si>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</si>
  <si>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</si>
  <si>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</si>
  <si>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</si>
  <si>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</si>
  <si>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</si>
  <si>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</si>
  <si>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</si>
  <si>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</si>
  <si>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</si>
  <si>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</si>
  <si>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</si>
  <si>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</si>
  <si>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</si>
  <si>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</si>
  <si>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</si>
  <si>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</si>
  <si>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</si>
  <si>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</si>
  <si>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</si>
  <si>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</si>
  <si>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</si>
  <si>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</si>
  <si>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</si>
  <si>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</si>
  <si>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</si>
  <si>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</si>
  <si>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</si>
  <si>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</si>
  <si>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</si>
  <si>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</si>
  <si>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</si>
  <si>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</si>
  <si>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</si>
  <si>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</si>
  <si>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</si>
  <si>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</si>
  <si>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</si>
  <si>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</si>
  <si>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</si>
  <si>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</si>
  <si>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</si>
  <si>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</si>
  <si>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</si>
  <si>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</si>
  <si>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</si>
  <si>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</si>
  <si>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</si>
  <si>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</si>
  <si>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</si>
  <si>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</si>
  <si>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</si>
  <si>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</si>
  <si>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</si>
  <si>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</si>
  <si>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</si>
  <si>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</si>
  <si>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</si>
  <si>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</si>
  <si>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</si>
  <si>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</si>
  <si>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</si>
  <si>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</si>
  <si>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</si>
  <si>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</si>
  <si>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</si>
  <si>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</si>
  <si>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</si>
  <si>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</si>
  <si>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</si>
  <si>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</si>
  <si>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</si>
  <si>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</si>
  <si>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</si>
  <si>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</si>
  <si>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</si>
  <si>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</si>
  <si>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</si>
  <si>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</si>
  <si>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</si>
  <si>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</si>
  <si>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</si>
  <si>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</si>
  <si>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</si>
  <si>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</si>
  <si>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</si>
  <si>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</si>
  <si>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</si>
  <si>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</si>
  <si>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</si>
  <si>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</si>
  <si>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</si>
  <si>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</si>
  <si>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</si>
  <si>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</si>
  <si>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</si>
  <si>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</si>
  <si>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</si>
  <si>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</si>
  <si>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</si>
  <si>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</si>
  <si>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</si>
  <si>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</si>
  <si>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</si>
  <si>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</si>
  <si>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</si>
  <si>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</si>
  <si>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</si>
  <si>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</si>
  <si>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</si>
  <si>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</si>
  <si>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</si>
  <si>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</si>
  <si>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</si>
  <si>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</si>
  <si>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</si>
  <si>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</si>
  <si>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</si>
  <si>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</si>
  <si>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</si>
  <si>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</si>
  <si>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</si>
  <si>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</si>
  <si>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</si>
  <si>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</si>
  <si>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</si>
  <si>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</si>
  <si>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</si>
  <si>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</si>
  <si>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</si>
  <si>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</si>
  <si>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</si>
  <si>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</si>
  <si>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</si>
  <si>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</si>
  <si>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</si>
  <si>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</si>
  <si>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</si>
  <si>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</si>
  <si>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</si>
  <si>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</si>
  <si>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</si>
  <si>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</si>
  <si>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</si>
  <si>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</si>
  <si>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</si>
  <si>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</si>
  <si>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</si>
  <si>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</si>
  <si>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</si>
  <si>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</si>
  <si>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</si>
  <si>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</si>
  <si>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</si>
  <si>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</si>
  <si>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</si>
  <si>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</si>
  <si>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</si>
  <si>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</si>
  <si>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</si>
  <si>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</si>
  <si>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</si>
  <si>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</si>
  <si>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</si>
  <si>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</si>
  <si>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</si>
  <si>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</si>
  <si>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</si>
  <si>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</si>
  <si>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</si>
  <si>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</si>
  <si>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</si>
  <si>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</si>
  <si>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</si>
  <si>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</si>
  <si>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</si>
  <si>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</si>
  <si>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</si>
  <si>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</si>
  <si>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</si>
  <si>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</si>
  <si>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</si>
  <si>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</si>
  <si>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</si>
  <si>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</si>
  <si>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</si>
  <si>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</si>
  <si>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</si>
  <si>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</si>
  <si>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</si>
  <si>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</si>
  <si>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</si>
  <si>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</si>
  <si>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</si>
  <si>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</si>
  <si>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</si>
  <si>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</si>
  <si>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</si>
  <si>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</si>
  <si>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</si>
  <si>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</si>
  <si>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</si>
  <si>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</si>
  <si>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</si>
  <si>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</si>
  <si>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</si>
  <si>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</si>
  <si>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</si>
  <si>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</si>
  <si>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</si>
  <si>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</si>
  <si>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</si>
  <si>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</si>
  <si>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</si>
  <si>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</si>
  <si>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</si>
  <si>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</si>
  <si>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</si>
  <si>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</si>
  <si>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</si>
  <si>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</si>
  <si>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</si>
  <si>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</si>
  <si>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</si>
  <si>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</si>
  <si>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</si>
  <si>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</si>
  <si>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</si>
  <si>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</si>
  <si>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</si>
  <si>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</si>
  <si>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</si>
  <si>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</si>
  <si>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</si>
  <si>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</si>
  <si>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</si>
  <si>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</si>
  <si>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</si>
  <si>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</si>
  <si>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</si>
  <si>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</si>
  <si>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</si>
  <si>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</si>
  <si>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</si>
  <si>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</si>
  <si>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</si>
  <si>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</si>
  <si>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</si>
  <si>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</si>
  <si>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</si>
  <si>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</si>
  <si>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</si>
  <si>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</si>
  <si>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</si>
  <si>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</si>
  <si>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</si>
  <si>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</si>
  <si>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</si>
  <si>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</si>
  <si>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</si>
  <si>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</si>
  <si>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</si>
  <si>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</si>
  <si>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</si>
  <si>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</si>
  <si>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</si>
  <si>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</si>
  <si>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</si>
  <si>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</si>
  <si>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</si>
  <si>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</si>
  <si>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</si>
  <si>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</si>
  <si>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</si>
  <si>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</si>
  <si>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</si>
  <si>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</si>
  <si>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</si>
  <si>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</si>
  <si>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</si>
  <si>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</si>
  <si>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</si>
  <si>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</si>
  <si>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</si>
  <si>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</si>
  <si>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</si>
  <si>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</si>
  <si>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</si>
  <si>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</si>
  <si>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</si>
  <si>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</si>
  <si>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</si>
  <si>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</si>
  <si>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</si>
  <si>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</si>
  <si>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</si>
  <si>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</si>
  <si>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</si>
  <si>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</si>
  <si>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</si>
  <si>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</si>
  <si>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</si>
  <si>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</si>
  <si>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</si>
  <si>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</si>
  <si>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</si>
  <si>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</si>
  <si>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</si>
  <si>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</si>
  <si>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</si>
  <si>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</si>
  <si>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</si>
  <si>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</si>
  <si>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</si>
  <si>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</si>
  <si>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</si>
  <si>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</si>
  <si>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</si>
  <si>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</si>
  <si>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</si>
  <si>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</si>
  <si>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</si>
  <si>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</si>
  <si>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</si>
  <si>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</si>
  <si>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</si>
  <si>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</si>
  <si>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</si>
  <si>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</si>
  <si>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</si>
  <si>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</si>
  <si>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</si>
  <si>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</si>
  <si>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</si>
  <si>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</si>
  <si>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</si>
  <si>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</si>
  <si>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</si>
  <si>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</si>
  <si>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</si>
  <si>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</si>
  <si>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</si>
  <si>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</si>
  <si>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</si>
  <si>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</si>
  <si>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</si>
  <si>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</si>
  <si>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</si>
  <si>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</si>
  <si>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</si>
  <si>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</si>
  <si>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</si>
  <si>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</si>
  <si>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</si>
  <si>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</si>
  <si>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</si>
  <si>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</si>
  <si>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</si>
  <si>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</si>
  <si>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</si>
  <si>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</si>
  <si>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</si>
  <si>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</si>
  <si>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</si>
  <si>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</si>
  <si>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</si>
  <si>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</si>
  <si>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</si>
  <si>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</si>
  <si>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</si>
  <si>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</si>
  <si>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</si>
  <si>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</si>
  <si>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</si>
  <si>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</si>
  <si>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</si>
  <si>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</si>
  <si>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</si>
  <si>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</si>
  <si>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</si>
  <si>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</si>
  <si>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</si>
  <si>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</si>
  <si>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</si>
  <si>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</si>
  <si>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</si>
  <si>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</si>
  <si>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</si>
  <si>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</si>
  <si>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</si>
  <si>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</si>
  <si>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</si>
  <si>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</si>
  <si>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</si>
  <si>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</si>
  <si>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</si>
  <si>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</si>
  <si>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</si>
  <si>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</si>
  <si>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</si>
  <si>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</si>
  <si>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</si>
  <si>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</si>
  <si>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</si>
  <si>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</si>
  <si>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</si>
  <si>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</si>
  <si>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</si>
  <si>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</si>
  <si>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</si>
  <si>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</si>
  <si>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</si>
  <si>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</si>
  <si>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</si>
  <si>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</si>
  <si>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</si>
  <si>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</si>
  <si>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</si>
  <si>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</si>
  <si>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</si>
  <si>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</si>
  <si>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</si>
  <si>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</si>
  <si>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</si>
  <si>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</si>
  <si>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</si>
  <si>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</si>
  <si>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</si>
  <si>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</si>
  <si>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</si>
  <si>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</si>
  <si>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</si>
  <si>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</si>
  <si>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</si>
  <si>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</si>
  <si>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</si>
  <si>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</si>
  <si>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</si>
  <si>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</si>
  <si>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</si>
  <si>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</si>
  <si>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</si>
  <si>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</si>
  <si>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</si>
  <si>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</si>
  <si>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</si>
  <si>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</si>
  <si>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</si>
  <si>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</si>
  <si>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</si>
  <si>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</si>
  <si>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</si>
  <si>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</si>
  <si>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</si>
  <si>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</si>
  <si>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</si>
  <si>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</si>
  <si>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</si>
  <si>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</si>
  <si>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</si>
  <si>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</si>
  <si>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</si>
  <si>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</si>
  <si>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</si>
  <si>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</si>
  <si>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</si>
  <si>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</si>
  <si>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</si>
  <si>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</si>
  <si>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</si>
  <si>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</si>
  <si>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</si>
  <si>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</si>
  <si>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</si>
  <si>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</si>
  <si>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</si>
  <si>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</si>
  <si>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</si>
  <si>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</si>
  <si>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</si>
  <si>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</si>
  <si>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</si>
  <si>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</si>
  <si>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</si>
  <si>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</si>
  <si>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</si>
  <si>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</si>
  <si>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</si>
  <si>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</si>
  <si>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</si>
  <si>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</si>
  <si>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</si>
  <si>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</si>
  <si>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</si>
  <si>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</si>
  <si>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</si>
  <si>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</si>
  <si>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</si>
  <si>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</si>
  <si>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</si>
  <si>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</si>
  <si>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</si>
  <si>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</si>
  <si>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</si>
  <si>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</si>
  <si>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</si>
  <si>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</si>
  <si>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</si>
  <si>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</si>
  <si>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</si>
  <si>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</si>
  <si>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</si>
  <si>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</si>
  <si>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</si>
  <si>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</si>
  <si>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</si>
  <si>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</si>
  <si>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</si>
  <si>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</si>
  <si>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</si>
  <si>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</si>
  <si>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</si>
  <si>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</si>
  <si>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</si>
  <si>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</si>
  <si>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</si>
  <si>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</si>
  <si>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</si>
  <si>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</si>
  <si>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</si>
  <si>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</si>
  <si>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</si>
  <si>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</si>
  <si>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</si>
  <si>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</si>
  <si>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</si>
  <si>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</si>
  <si>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</si>
  <si>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</si>
  <si>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</si>
  <si>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</si>
  <si>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</si>
  <si>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</si>
  <si>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</si>
  <si>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</si>
  <si>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</si>
  <si>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</si>
  <si>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</si>
  <si>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</si>
  <si>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</si>
  <si>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</si>
  <si>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</si>
  <si>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</si>
  <si>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</si>
  <si>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</si>
  <si>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</si>
  <si>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</si>
  <si>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</si>
  <si>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</si>
  <si>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</si>
  <si>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</si>
  <si>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</si>
  <si>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</si>
  <si>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</si>
  <si>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</si>
  <si>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</si>
  <si>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</si>
  <si>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</si>
  <si>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</si>
  <si>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</si>
  <si>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</si>
  <si>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</si>
  <si>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</si>
  <si>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</si>
  <si>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</si>
  <si>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</si>
  <si>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</si>
  <si>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</si>
  <si>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</si>
  <si>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</si>
  <si>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</si>
  <si>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</si>
  <si>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</si>
  <si>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</si>
  <si>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</si>
  <si>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</si>
  <si>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</si>
  <si>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</si>
  <si>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</si>
  <si>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</si>
  <si>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</si>
  <si>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</si>
  <si>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</si>
  <si>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</si>
  <si>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</si>
  <si>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</si>
  <si>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</si>
  <si>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</si>
  <si>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</si>
  <si>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</si>
  <si>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</si>
  <si>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</si>
  <si>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</si>
  <si>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</si>
  <si>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</si>
  <si>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</si>
  <si>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</si>
  <si>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</si>
  <si>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</si>
  <si>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</si>
  <si>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</si>
  <si>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</si>
  <si>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</si>
  <si>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</si>
  <si>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</si>
  <si>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</si>
  <si>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</si>
  <si>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</si>
  <si>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</si>
  <si>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</si>
  <si>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</si>
  <si>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</si>
  <si>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</si>
  <si>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</si>
  <si>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</si>
  <si>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</si>
  <si>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</si>
  <si>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</si>
  <si>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</si>
  <si>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</si>
  <si>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</si>
  <si>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</si>
  <si>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</si>
  <si>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</si>
  <si>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</si>
  <si>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</si>
  <si>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</si>
  <si>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</si>
  <si>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</si>
  <si>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</si>
  <si>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</si>
  <si>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</si>
  <si>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</si>
  <si>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</si>
  <si>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</si>
  <si>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</si>
  <si>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</si>
  <si>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</si>
  <si>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</si>
  <si>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</si>
  <si>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</si>
  <si>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</si>
  <si>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</si>
  <si>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</si>
  <si>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</si>
  <si>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</si>
  <si>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</si>
  <si>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</si>
  <si>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</si>
  <si>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</si>
  <si>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</si>
  <si>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</si>
  <si>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</si>
  <si>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</si>
  <si>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</si>
  <si>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</si>
  <si>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</si>
  <si>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</si>
  <si>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</si>
  <si>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</si>
  <si>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</si>
  <si>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</si>
  <si>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</si>
  <si>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</si>
  <si>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</si>
  <si>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</si>
  <si>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</si>
  <si>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</si>
  <si>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</si>
  <si>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</si>
  <si>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</si>
  <si>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</si>
  <si>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</si>
  <si>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</si>
  <si>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</si>
  <si>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</si>
  <si>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</si>
  <si>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</si>
  <si>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</si>
  <si>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</si>
  <si>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</si>
  <si>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</si>
  <si>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</si>
  <si>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</si>
  <si>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</si>
  <si>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</si>
  <si>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</si>
  <si>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</si>
  <si>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</si>
  <si>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</si>
  <si>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</si>
  <si>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</si>
  <si>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</si>
  <si>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</si>
  <si>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</si>
  <si>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</si>
  <si>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</si>
  <si>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</si>
  <si>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</si>
  <si>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</si>
  <si>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</si>
  <si>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</si>
  <si>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</si>
  <si>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</si>
  <si>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</si>
  <si>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</si>
  <si>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</si>
  <si>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</si>
  <si>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</si>
  <si>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</si>
  <si>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</si>
  <si>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</si>
  <si>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</si>
  <si>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</si>
  <si>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</si>
  <si>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</si>
  <si>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</si>
  <si>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</si>
  <si>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</si>
  <si>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</si>
  <si>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</si>
  <si>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</si>
  <si>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</si>
  <si>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</si>
  <si>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</si>
  <si>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</si>
  <si>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</si>
  <si>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</si>
  <si>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</si>
  <si>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</si>
  <si>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</si>
  <si>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</si>
  <si>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</si>
  <si>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</si>
  <si>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</si>
  <si>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</si>
  <si>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</si>
  <si>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</si>
  <si>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</si>
  <si>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</si>
  <si>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</si>
  <si>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</si>
  <si>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</si>
  <si>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</si>
  <si>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</si>
  <si>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</si>
  <si>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</si>
  <si>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</si>
  <si>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</si>
  <si>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</si>
  <si>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</si>
  <si>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</si>
  <si>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</si>
  <si>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</si>
  <si>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</si>
  <si>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</si>
  <si>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</si>
  <si>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</si>
  <si>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</si>
  <si>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</si>
  <si>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</si>
  <si>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</si>
  <si>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</si>
  <si>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</si>
  <si>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</si>
  <si>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</si>
  <si>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</si>
  <si>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</si>
  <si>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</si>
  <si>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</si>
  <si>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</si>
  <si>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</si>
  <si>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</si>
  <si>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</si>
  <si>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</si>
  <si>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</si>
  <si>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</si>
  <si>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</si>
  <si>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</si>
  <si>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</si>
  <si>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</si>
  <si>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</si>
  <si>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</si>
  <si>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</si>
  <si>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</si>
  <si>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</si>
  <si>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</si>
  <si>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</si>
  <si>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</si>
  <si>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</si>
  <si>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</si>
  <si>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</si>
  <si>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</si>
  <si>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</si>
  <si>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</si>
  <si>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</si>
  <si>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</si>
  <si>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</si>
  <si>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</si>
  <si>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</si>
  <si>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</si>
  <si>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</si>
  <si>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</si>
  <si>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</si>
  <si>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</si>
  <si>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</si>
  <si>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</si>
  <si>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</si>
  <si>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</si>
  <si>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</si>
  <si>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</si>
  <si>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</si>
  <si>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</si>
  <si>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</si>
  <si>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</si>
  <si>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</si>
  <si>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</si>
  <si>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</si>
  <si>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</si>
  <si>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</si>
  <si>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</si>
  <si>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</si>
  <si>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</si>
  <si>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</si>
  <si>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</si>
  <si>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</si>
  <si>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</si>
  <si>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</si>
  <si>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</si>
  <si>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</si>
  <si>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</si>
  <si>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</si>
  <si>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</si>
  <si>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</si>
  <si>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</si>
  <si>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</si>
  <si>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</si>
  <si>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</si>
  <si>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</si>
  <si>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</si>
  <si>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</si>
  <si>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</si>
  <si>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</si>
  <si>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</si>
  <si>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</si>
  <si>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</si>
  <si>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</si>
  <si>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</si>
  <si>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</si>
  <si>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</si>
  <si>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</si>
  <si>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</si>
  <si>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</si>
  <si>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</si>
  <si>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</si>
  <si>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</si>
  <si>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</si>
  <si>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</si>
  <si>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</si>
  <si>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</si>
  <si>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</si>
  <si>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</si>
  <si>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</si>
  <si>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</si>
  <si>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</si>
  <si>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</si>
  <si>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</si>
  <si>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</si>
  <si>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</si>
  <si>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</si>
  <si>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</si>
  <si>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</si>
  <si>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</si>
  <si>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</si>
  <si>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</si>
  <si>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</si>
  <si>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</si>
  <si>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</si>
  <si>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</si>
  <si>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</si>
  <si>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</si>
  <si>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</si>
  <si>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</si>
  <si>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</si>
  <si>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</si>
  <si>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</si>
  <si>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</si>
  <si>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</si>
  <si>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</si>
  <si>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</si>
  <si>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</si>
  <si>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</si>
  <si>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</si>
  <si>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</si>
  <si>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</si>
  <si>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</si>
  <si>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</si>
  <si>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</si>
  <si>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</si>
  <si>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</si>
  <si>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</si>
  <si>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</si>
  <si>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</si>
  <si>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</si>
  <si>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</si>
  <si>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</si>
  <si>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</si>
  <si>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</si>
  <si>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</si>
  <si>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</si>
  <si>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</si>
  <si>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</si>
  <si>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</si>
  <si>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</si>
  <si>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</si>
  <si>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</si>
  <si>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</si>
  <si>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</si>
  <si>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</si>
  <si>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</si>
  <si>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</si>
  <si>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</si>
  <si>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</si>
  <si>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</si>
  <si>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</si>
  <si>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</si>
  <si>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</si>
  <si>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</si>
  <si>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</si>
  <si>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</si>
  <si>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</si>
  <si>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</si>
  <si>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</si>
  <si>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</si>
  <si>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</si>
  <si>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</si>
  <si>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</si>
  <si>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</si>
  <si>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</si>
  <si>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</si>
  <si>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</si>
  <si>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</si>
  <si>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</si>
  <si>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</si>
  <si>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</si>
  <si>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</si>
  <si>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</si>
  <si>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</si>
  <si>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</si>
  <si>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</si>
  <si>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</si>
  <si>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</si>
  <si>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</si>
  <si>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</si>
  <si>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</si>
  <si>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</si>
  <si>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</si>
  <si>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</si>
  <si>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</si>
  <si>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</si>
  <si>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</si>
  <si>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</si>
  <si>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</si>
  <si>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</si>
  <si>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</si>
  <si>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</si>
  <si>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</si>
  <si>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</si>
  <si>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</si>
  <si>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</si>
  <si>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</si>
  <si>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</si>
  <si>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</si>
  <si>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</si>
  <si>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</si>
  <si>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</si>
  <si>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</si>
  <si>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</si>
  <si>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</si>
  <si>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</si>
  <si>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</si>
  <si>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</si>
  <si>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</si>
  <si>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</si>
  <si>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</si>
  <si>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</si>
  <si>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</si>
  <si>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</si>
  <si>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</si>
  <si>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</si>
  <si>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</si>
  <si>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</si>
  <si>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</si>
  <si>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</si>
  <si>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</si>
  <si>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</si>
  <si>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</si>
  <si>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</si>
  <si>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</si>
  <si>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</si>
  <si>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</si>
  <si>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</si>
  <si>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</si>
  <si>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</si>
  <si>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</si>
  <si>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</si>
  <si>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</si>
  <si>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</si>
  <si>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</si>
  <si>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</si>
  <si>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</si>
  <si>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</si>
  <si>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</si>
  <si>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</si>
  <si>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</si>
  <si>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</si>
  <si>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</si>
  <si>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</si>
  <si>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</si>
  <si>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</si>
  <si>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</si>
  <si>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</si>
  <si>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</si>
  <si>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</si>
  <si>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</si>
  <si>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</si>
  <si>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</si>
  <si>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</si>
  <si>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</si>
  <si>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</si>
  <si>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</si>
  <si>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</si>
  <si>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</si>
  <si>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</si>
  <si>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</si>
  <si>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</si>
  <si>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</si>
  <si>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</si>
  <si>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</si>
  <si>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</si>
  <si>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</si>
  <si>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</si>
  <si>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</si>
  <si>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</si>
  <si>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</si>
  <si>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</si>
  <si>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</si>
  <si>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</si>
  <si>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</si>
  <si>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</si>
  <si>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</si>
  <si>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</si>
  <si>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</si>
  <si>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</si>
  <si>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</si>
  <si>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</si>
  <si>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</si>
  <si>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</si>
  <si>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</si>
  <si>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</si>
  <si>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</si>
  <si>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</si>
  <si>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</si>
  <si>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</si>
  <si>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</si>
  <si>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</si>
  <si>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</si>
  <si>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</si>
  <si>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</si>
  <si>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</si>
  <si>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</si>
  <si>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</si>
  <si>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</si>
  <si>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</si>
  <si>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</si>
  <si>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</si>
  <si>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</si>
  <si>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</si>
  <si>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</si>
  <si>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</si>
  <si>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</si>
  <si>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</si>
  <si>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</si>
  <si>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</si>
  <si>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</si>
  <si>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</si>
  <si>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</si>
  <si>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</si>
  <si>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</si>
  <si>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</si>
  <si>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</si>
  <si>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</si>
  <si>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</si>
  <si>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</si>
  <si>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</si>
  <si>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</si>
  <si>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</si>
  <si>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</si>
  <si>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</si>
  <si>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</si>
  <si>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</si>
  <si>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</si>
  <si>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</si>
  <si>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</si>
  <si>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</si>
  <si>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</si>
  <si>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</si>
  <si>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</si>
  <si>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</si>
  <si>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</si>
  <si>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</si>
  <si>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</si>
  <si>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</si>
  <si>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</si>
  <si>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</si>
  <si>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</si>
  <si>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</si>
  <si>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</si>
  <si>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</si>
  <si>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</si>
  <si>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</si>
  <si>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</si>
  <si>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</si>
  <si>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</si>
  <si>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</si>
  <si>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</si>
  <si>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</si>
  <si>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</si>
  <si>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</si>
  <si>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</si>
  <si>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</si>
  <si>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</si>
  <si>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</si>
  <si>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</si>
  <si>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</si>
  <si>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</si>
  <si>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</si>
  <si>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</si>
  <si>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</si>
  <si>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</si>
  <si>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</si>
  <si>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</si>
  <si>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</si>
  <si>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</si>
  <si>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</si>
  <si>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</si>
  <si>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</si>
  <si>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</si>
  <si>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</si>
  <si>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</si>
  <si>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</si>
  <si>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</si>
  <si>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</si>
  <si>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</si>
  <si>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</si>
  <si>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</si>
  <si>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</si>
  <si>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</si>
  <si>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</si>
  <si>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</si>
  <si>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</si>
  <si>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</si>
  <si>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</si>
  <si>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</si>
  <si>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</si>
  <si>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</si>
  <si>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</si>
  <si>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</si>
  <si>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</si>
  <si>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</si>
  <si>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</si>
  <si>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</si>
  <si>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</si>
  <si>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</si>
  <si>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</si>
  <si>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</si>
  <si>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</si>
  <si>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</si>
  <si>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</si>
  <si>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</si>
  <si>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</si>
  <si>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</si>
  <si>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</si>
  <si>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</si>
  <si>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</si>
  <si>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</si>
  <si>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</si>
  <si>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</si>
  <si>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</si>
  <si>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</si>
  <si>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</si>
  <si>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</si>
  <si>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</si>
  <si>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</si>
  <si>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</si>
  <si>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</si>
  <si>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</si>
  <si>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</si>
  <si>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</si>
  <si>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</si>
  <si>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</si>
  <si>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</si>
  <si>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</si>
  <si>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</si>
  <si>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</si>
  <si>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</si>
  <si>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</si>
  <si>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</si>
  <si>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</si>
  <si>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</si>
  <si>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</si>
  <si>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</si>
  <si>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</si>
  <si>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</si>
  <si>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</si>
  <si>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</si>
  <si>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</si>
  <si>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</si>
  <si>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</si>
  <si>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</si>
  <si>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</si>
  <si>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</si>
  <si>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</si>
  <si>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</si>
  <si>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</si>
  <si>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</si>
  <si>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</si>
  <si>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</si>
  <si>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</si>
  <si>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</si>
  <si>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</si>
  <si>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</si>
  <si>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</si>
  <si>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</si>
  <si>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</si>
  <si>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</si>
  <si>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</si>
  <si>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</si>
  <si>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</si>
  <si>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</si>
  <si>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</si>
  <si>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</si>
  <si>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</si>
  <si>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</si>
  <si>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</si>
  <si>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</si>
  <si>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</si>
  <si>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</si>
  <si>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</si>
  <si>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</si>
  <si>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</si>
  <si>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</si>
  <si>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</si>
  <si>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</si>
  <si>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</si>
  <si>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</si>
  <si>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</si>
  <si>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</si>
  <si>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</si>
  <si>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</si>
  <si>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</si>
  <si>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</si>
  <si>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</si>
  <si>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</si>
  <si>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</si>
  <si>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</si>
  <si>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</si>
  <si>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</si>
  <si>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</si>
  <si>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</si>
  <si>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</si>
  <si>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</si>
  <si>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</si>
  <si>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</si>
  <si>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</si>
  <si>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</si>
  <si>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</si>
  <si>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</si>
  <si>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</si>
  <si>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</si>
  <si>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</si>
  <si>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</si>
  <si>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</si>
  <si>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</si>
  <si>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</si>
  <si>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</si>
  <si>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</si>
  <si>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</si>
  <si>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</si>
  <si>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</si>
  <si>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</si>
  <si>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</si>
  <si>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</si>
  <si>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</si>
  <si>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</si>
  <si>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</si>
  <si>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</si>
  <si>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</si>
  <si>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</si>
  <si>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</si>
  <si>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</si>
  <si>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</si>
  <si>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</si>
  <si>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</si>
  <si>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</si>
  <si>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</si>
  <si>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</si>
  <si>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</si>
  <si>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</si>
  <si>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</si>
  <si>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</si>
  <si>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</si>
  <si>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</si>
  <si>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</si>
  <si>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</si>
  <si>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</si>
  <si>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</si>
  <si>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</si>
  <si>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</si>
  <si>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</si>
  <si>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</si>
  <si>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</si>
  <si>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</si>
  <si>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</si>
  <si>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</si>
  <si>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</si>
  <si>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</si>
  <si>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</si>
  <si>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</si>
  <si>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</si>
  <si>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</si>
  <si>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</si>
  <si>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</si>
  <si>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</si>
  <si>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</si>
  <si>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</si>
  <si>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</si>
  <si>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</si>
  <si>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</si>
  <si>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</si>
  <si>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</si>
  <si>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</si>
  <si>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</si>
  <si>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</si>
  <si>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</si>
  <si>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</si>
  <si>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</si>
  <si>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</si>
  <si>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</si>
  <si>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</si>
  <si>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</si>
  <si>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</si>
  <si>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</si>
  <si>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</si>
  <si>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</si>
  <si>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</si>
  <si>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</si>
  <si>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</si>
  <si>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</si>
  <si>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</si>
  <si>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</si>
  <si>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</si>
  <si>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</si>
  <si>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</si>
  <si>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</si>
  <si>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</si>
  <si>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</si>
  <si>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</si>
  <si>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</si>
  <si>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</si>
  <si>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</si>
  <si>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</si>
  <si>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</si>
  <si>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</si>
  <si>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</si>
  <si>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</si>
  <si>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</si>
  <si>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</si>
  <si>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</si>
  <si>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</si>
  <si>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</si>
  <si>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</si>
  <si>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</si>
  <si>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</si>
  <si>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</si>
  <si>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</si>
  <si>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</si>
  <si>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</si>
  <si>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</si>
  <si>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</si>
  <si>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</si>
  <si>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</si>
  <si>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</si>
  <si>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</si>
  <si>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</si>
  <si>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</si>
  <si>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</si>
  <si>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</si>
  <si>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</si>
  <si>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</si>
  <si>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</si>
  <si>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</si>
  <si>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</si>
  <si>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</si>
  <si>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</si>
  <si>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</si>
  <si>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</si>
  <si>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</si>
  <si>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</si>
  <si>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</si>
  <si>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</si>
  <si>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</si>
  <si>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</si>
  <si>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</si>
  <si>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</si>
  <si>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</si>
  <si>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</si>
  <si>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</si>
  <si>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</si>
  <si>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</si>
  <si>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</si>
  <si>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</si>
  <si>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</si>
  <si>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</si>
  <si>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</si>
  <si>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</si>
  <si>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</si>
  <si>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</si>
  <si>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</si>
  <si>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</si>
  <si>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</si>
  <si>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</si>
  <si>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</si>
  <si>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</si>
  <si>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</si>
  <si>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</si>
  <si>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</si>
  <si>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</si>
  <si>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</si>
  <si>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</si>
  <si>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</si>
  <si>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</si>
  <si>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</si>
  <si>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</si>
  <si>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</si>
  <si>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</si>
  <si>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</si>
  <si>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</si>
  <si>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</si>
  <si>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</si>
  <si>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</si>
  <si>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</si>
  <si>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</si>
  <si>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</si>
  <si>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</si>
  <si>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</si>
  <si>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</si>
  <si>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</si>
  <si>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</si>
  <si>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</si>
  <si>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</si>
  <si>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</si>
  <si>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</si>
  <si>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</si>
  <si>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</si>
  <si>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</si>
  <si>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</si>
  <si>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</si>
  <si>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</si>
  <si>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</si>
  <si>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</si>
  <si>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</si>
  <si>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</si>
  <si>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</si>
  <si>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</si>
  <si>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</si>
  <si>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</si>
  <si>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</si>
  <si>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</si>
  <si>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</si>
  <si>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</si>
  <si>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</si>
  <si>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</si>
  <si>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</si>
  <si>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</si>
  <si>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</si>
  <si>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</si>
  <si>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</si>
  <si>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</si>
  <si>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</si>
  <si>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</si>
  <si>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</si>
  <si>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</si>
  <si>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</si>
  <si>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</si>
  <si>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</si>
  <si>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</si>
  <si>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</si>
  <si>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</si>
  <si>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</si>
  <si>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</si>
  <si>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</si>
  <si>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</si>
  <si>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</si>
  <si>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</si>
  <si>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</si>
  <si>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</si>
  <si>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</si>
  <si>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</si>
  <si>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</si>
  <si>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</si>
  <si>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</si>
  <si>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</si>
  <si>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</si>
  <si>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</si>
  <si>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</si>
  <si>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</si>
  <si>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</si>
  <si>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</si>
  <si>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</si>
  <si>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</si>
  <si>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</si>
  <si>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</si>
  <si>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</si>
  <si>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</si>
  <si>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</si>
  <si>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</si>
  <si>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</si>
  <si>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</si>
  <si>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</si>
  <si>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</si>
  <si>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</si>
  <si>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</si>
  <si>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</si>
  <si>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</si>
  <si>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</si>
  <si>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</si>
  <si>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</si>
  <si>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</si>
  <si>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</si>
  <si>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</si>
  <si>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</si>
  <si>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</si>
  <si>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</si>
  <si>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</si>
  <si>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</si>
  <si>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</si>
  <si>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</si>
  <si>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</si>
  <si>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</si>
  <si>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</si>
  <si>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</si>
  <si>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</si>
  <si>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</si>
  <si>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</si>
  <si>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</si>
  <si>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</si>
  <si>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</si>
  <si>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</si>
  <si>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</si>
  <si>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</si>
  <si>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</si>
  <si>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</si>
  <si>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</si>
  <si>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</si>
  <si>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</si>
  <si>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</si>
  <si>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</si>
  <si>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</si>
  <si>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</si>
  <si>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</si>
  <si>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</si>
  <si>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</si>
  <si>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</si>
  <si>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</si>
  <si>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</si>
  <si>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</si>
  <si>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</si>
  <si>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</si>
  <si>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</si>
  <si>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</si>
  <si>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</si>
  <si>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</si>
  <si>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</si>
  <si>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</si>
  <si>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</si>
  <si>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</si>
  <si>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</si>
  <si>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</si>
  <si>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</si>
  <si>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</si>
  <si>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</si>
  <si>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</si>
  <si>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</si>
  <si>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</si>
  <si>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</si>
  <si>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</si>
  <si>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</si>
  <si>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</si>
  <si>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</si>
  <si>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</si>
  <si>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</si>
  <si>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</si>
  <si>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</si>
  <si>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</si>
  <si>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</si>
  <si>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</si>
  <si>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</si>
  <si>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</si>
  <si>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</si>
  <si>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</si>
  <si>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</si>
  <si>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</si>
  <si>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</si>
  <si>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</si>
  <si>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</si>
  <si>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</si>
  <si>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</si>
  <si>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</si>
  <si>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</si>
  <si>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</si>
  <si>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</si>
  <si>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</si>
  <si>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</si>
  <si>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</si>
  <si>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</si>
  <si>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</si>
  <si>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</si>
  <si>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</si>
  <si>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</si>
  <si>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</si>
  <si>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</si>
  <si>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</si>
  <si>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</si>
  <si>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</si>
  <si>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</si>
  <si>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</si>
  <si>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</si>
  <si>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</si>
  <si>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</si>
  <si>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</si>
  <si>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</si>
  <si>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</si>
  <si>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</si>
  <si>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</si>
  <si>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</si>
  <si>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</si>
  <si>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</si>
  <si>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</si>
  <si>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</si>
  <si>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</si>
  <si>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</si>
  <si>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</si>
  <si>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</si>
  <si>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</si>
  <si>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</si>
  <si>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</si>
  <si>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</si>
  <si>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</si>
  <si>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</si>
  <si>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</si>
  <si>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</si>
  <si>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</si>
  <si>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</si>
  <si>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</si>
  <si>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</si>
  <si>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</si>
  <si>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</si>
  <si>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</si>
  <si>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</si>
  <si>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</si>
  <si>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</si>
  <si>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</si>
  <si>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</si>
  <si>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</si>
  <si>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</si>
  <si>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</si>
  <si>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</si>
  <si>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</si>
  <si>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</si>
  <si>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</si>
  <si>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</si>
  <si>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</si>
  <si>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</si>
  <si>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</si>
  <si>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</si>
  <si>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</si>
  <si>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</si>
  <si>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</si>
  <si>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</si>
  <si>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</si>
  <si>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</si>
  <si>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</si>
  <si>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</si>
  <si>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</si>
  <si>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</si>
  <si>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</si>
  <si>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</si>
  <si>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</si>
  <si>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</si>
  <si>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</si>
  <si>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</si>
  <si>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</si>
  <si>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</si>
  <si>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</si>
  <si>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</si>
  <si>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</si>
  <si>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</si>
  <si>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</si>
  <si>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</si>
  <si>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</si>
  <si>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</si>
  <si>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</si>
  <si>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</si>
  <si>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</si>
  <si>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</si>
  <si>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</si>
  <si>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</si>
  <si>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</si>
  <si>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</si>
  <si>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</si>
  <si>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</si>
  <si>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</si>
  <si>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</si>
  <si>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</si>
  <si>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</si>
  <si>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</si>
  <si>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</si>
  <si>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</si>
  <si>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</si>
  <si>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</si>
  <si>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</si>
  <si>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</si>
  <si>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</si>
  <si>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</si>
  <si>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</si>
  <si>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</si>
  <si>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</si>
  <si>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</si>
  <si>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</si>
  <si>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</si>
  <si>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</si>
  <si>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</si>
  <si>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</si>
  <si>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</si>
  <si>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</si>
  <si>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</si>
  <si>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</si>
  <si>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</si>
  <si>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</si>
  <si>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</si>
  <si>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</si>
  <si>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</si>
  <si>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</si>
  <si>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</si>
  <si>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</si>
  <si>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</si>
  <si>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</si>
  <si>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</si>
  <si>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</si>
  <si>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</si>
  <si>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</si>
  <si>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</si>
  <si>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</si>
  <si>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</si>
  <si>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</si>
  <si>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</si>
  <si>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</si>
  <si>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</si>
  <si>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</si>
  <si>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</si>
  <si>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</si>
  <si>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</si>
  <si>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</si>
  <si>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</si>
  <si>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</si>
  <si>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</si>
  <si>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</si>
  <si>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</si>
  <si>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</si>
  <si>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</si>
  <si>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</si>
  <si>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</si>
  <si>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</si>
  <si>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</si>
  <si>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</si>
  <si>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</si>
  <si>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</si>
  <si>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</si>
  <si>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</si>
  <si>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</si>
  <si>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</si>
  <si>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</si>
  <si>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</si>
  <si>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</si>
  <si>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</si>
  <si>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</si>
  <si>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</si>
  <si>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</si>
  <si>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</si>
  <si>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</si>
  <si>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</si>
  <si>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</si>
  <si>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</si>
  <si>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</si>
  <si>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</si>
  <si>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</si>
  <si>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</si>
  <si>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</si>
  <si>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</si>
  <si>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</si>
  <si>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</si>
  <si>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</si>
  <si>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</si>
  <si>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</si>
  <si>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</si>
  <si>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</si>
  <si>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</si>
  <si>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</si>
  <si>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</si>
  <si>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</si>
  <si>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</si>
  <si>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</si>
  <si>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</si>
  <si>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</si>
  <si>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</si>
  <si>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</si>
  <si>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</si>
  <si>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</si>
  <si>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</si>
  <si>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</si>
  <si>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</si>
  <si>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</si>
  <si>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</si>
  <si>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</si>
  <si>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</si>
  <si>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</si>
  <si>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</si>
  <si>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</si>
  <si>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</si>
  <si>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</si>
  <si>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</si>
  <si>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</si>
  <si>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</si>
  <si>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</si>
  <si>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</si>
  <si>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</si>
  <si>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</si>
  <si>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</si>
  <si>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</si>
  <si>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</si>
  <si>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</si>
  <si>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</si>
  <si>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</si>
  <si>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</si>
  <si>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</si>
  <si>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</si>
  <si>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</si>
  <si>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</si>
  <si>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</si>
  <si>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</si>
  <si>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</si>
  <si>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</si>
  <si>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</si>
  <si>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</si>
  <si>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</si>
  <si>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</si>
  <si>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</si>
  <si>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</si>
  <si>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</si>
  <si>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</si>
  <si>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</si>
  <si>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</si>
  <si>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</si>
  <si>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</si>
  <si>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</si>
  <si>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</si>
  <si>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</si>
  <si>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</si>
  <si>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</si>
  <si>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</si>
  <si>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</si>
  <si>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</si>
  <si>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</si>
  <si>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</si>
  <si>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</si>
  <si>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</si>
  <si>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</si>
  <si>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</si>
  <si>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</si>
  <si>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</si>
  <si>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</si>
  <si>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</si>
  <si>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</si>
  <si>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</si>
  <si>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</si>
  <si>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</si>
  <si>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</si>
  <si>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</si>
  <si>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</si>
  <si>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</si>
  <si>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</si>
  <si>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</si>
  <si>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</si>
  <si>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</si>
  <si>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</si>
  <si>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</si>
  <si>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</si>
  <si>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</si>
  <si>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</si>
  <si>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</si>
  <si>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</si>
  <si>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</si>
  <si>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</si>
  <si>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</si>
  <si>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</si>
  <si>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</si>
  <si>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</si>
  <si>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</si>
  <si>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</si>
  <si>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</si>
  <si>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</si>
  <si>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</si>
  <si>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</si>
  <si>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</si>
  <si>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</si>
  <si>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</si>
  <si>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</si>
  <si>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</si>
  <si>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</si>
  <si>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</si>
  <si>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</si>
  <si>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</si>
  <si>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</si>
  <si>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</si>
  <si>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</si>
  <si>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</si>
  <si>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</si>
  <si>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</si>
  <si>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</si>
  <si>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</si>
  <si>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</si>
  <si>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</si>
  <si>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</si>
  <si>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</si>
  <si>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</si>
  <si>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</si>
  <si>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</si>
  <si>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</si>
  <si>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</si>
  <si>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</si>
  <si>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</si>
  <si>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</si>
  <si>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</si>
  <si>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</si>
  <si>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</si>
  <si>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</si>
  <si>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</si>
  <si>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</si>
  <si>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</si>
  <si>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</si>
  <si>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</si>
  <si>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</si>
  <si>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</si>
  <si>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</si>
  <si>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</si>
  <si>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</si>
  <si>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</si>
  <si>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</si>
  <si>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</si>
  <si>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</si>
  <si>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</si>
  <si>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</si>
  <si>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</si>
  <si>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</si>
  <si>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</si>
  <si>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</si>
  <si>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</si>
  <si>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</si>
  <si>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</si>
  <si>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</si>
  <si>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</si>
  <si>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</si>
  <si>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</si>
  <si>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</si>
  <si>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</si>
  <si>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</si>
  <si>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</si>
  <si>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</si>
  <si>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</si>
  <si>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</si>
  <si>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</si>
  <si>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</si>
  <si>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</si>
  <si>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</si>
  <si>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</si>
  <si>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</si>
  <si>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</si>
  <si>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</si>
  <si>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</si>
  <si>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</si>
  <si>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</si>
  <si>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</si>
  <si>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</si>
  <si>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</si>
  <si>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</si>
  <si>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</si>
  <si>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</si>
  <si>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</si>
  <si>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</si>
  <si>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</si>
  <si>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</si>
  <si>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</si>
  <si>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</si>
  <si>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</si>
  <si>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</si>
  <si>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</si>
  <si>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</si>
  <si>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</si>
  <si>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</si>
  <si>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</si>
  <si>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</si>
  <si>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</si>
  <si>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</si>
  <si>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</si>
  <si>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</si>
  <si>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</si>
  <si>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</si>
  <si>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</si>
  <si>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</si>
  <si>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</si>
  <si>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</si>
  <si>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</si>
  <si>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</si>
  <si>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</si>
  <si>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</si>
  <si>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</si>
  <si>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</si>
  <si>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</si>
  <si>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</si>
  <si>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</si>
  <si>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</si>
  <si>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</si>
  <si>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</si>
  <si>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</si>
  <si>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</si>
  <si>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</si>
  <si>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</si>
  <si>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</si>
  <si>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</si>
  <si>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</si>
  <si>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</si>
  <si>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</si>
  <si>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</si>
  <si>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</si>
  <si>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</si>
  <si>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</si>
  <si>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</si>
  <si>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</si>
  <si>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</si>
  <si>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</si>
  <si>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</si>
  <si>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</si>
  <si>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</si>
  <si>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</si>
  <si>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</si>
  <si>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</si>
  <si>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</si>
  <si>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</si>
  <si>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</si>
  <si>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</si>
  <si>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</si>
  <si>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</si>
  <si>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</si>
  <si>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</si>
  <si>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</si>
  <si>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</si>
  <si>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</si>
  <si>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</si>
  <si>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</si>
  <si>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</si>
  <si>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</si>
  <si>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</si>
  <si>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</si>
  <si>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</si>
  <si>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</si>
  <si>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</si>
  <si>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</si>
  <si>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</si>
  <si>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</si>
  <si>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</si>
  <si>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</si>
  <si>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</si>
  <si>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</si>
  <si>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</si>
  <si>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</si>
  <si>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</si>
  <si>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</si>
  <si>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</si>
  <si>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</si>
  <si>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</si>
  <si>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</si>
  <si>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</si>
  <si>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</si>
  <si>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</si>
  <si>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</si>
  <si>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</si>
  <si>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</si>
  <si>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</si>
  <si>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</si>
  <si>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</si>
  <si>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</si>
  <si>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</si>
  <si>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</si>
  <si>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</si>
  <si>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</si>
  <si>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</si>
  <si>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</si>
  <si>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</si>
  <si>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</si>
  <si>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</si>
  <si>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</si>
  <si>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</si>
  <si>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</si>
  <si>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</si>
  <si>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</si>
  <si>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</si>
  <si>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</si>
  <si>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</si>
  <si>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</si>
  <si>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</si>
  <si>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</si>
  <si>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</si>
  <si>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</si>
  <si>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</si>
  <si>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</si>
  <si>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</si>
  <si>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</si>
  <si>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</si>
  <si>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</si>
  <si>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</si>
  <si>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</si>
  <si>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</si>
  <si>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</si>
  <si>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</si>
  <si>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</si>
  <si>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</si>
  <si>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</si>
  <si>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</si>
  <si>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</si>
  <si>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</si>
  <si>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</si>
  <si>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</si>
  <si>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</si>
  <si>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</si>
  <si>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</si>
  <si>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</si>
  <si>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</si>
  <si>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</si>
  <si>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</si>
  <si>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</si>
  <si>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</si>
  <si>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</si>
  <si>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</si>
  <si>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</si>
  <si>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</si>
  <si>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</si>
  <si>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</si>
  <si>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</si>
  <si>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</si>
  <si>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</si>
  <si>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</si>
  <si>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</si>
  <si>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</si>
  <si>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</si>
  <si>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</si>
  <si>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</si>
  <si>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</si>
  <si>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</si>
  <si>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</si>
  <si>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</si>
  <si>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</si>
  <si>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</si>
  <si>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</si>
  <si>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</si>
  <si>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</si>
  <si>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</si>
  <si>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</si>
  <si>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</si>
  <si>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</si>
  <si>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</si>
  <si>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</si>
  <si>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</si>
  <si>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</si>
  <si>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</si>
  <si>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</si>
  <si>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</si>
  <si>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</si>
  <si>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</si>
  <si>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</si>
  <si>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</si>
  <si>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</si>
  <si>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</si>
  <si>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</si>
  <si>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</si>
  <si>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</si>
  <si>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</si>
  <si>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</si>
  <si>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</si>
  <si>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</si>
  <si>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</si>
  <si>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</si>
  <si>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</si>
  <si>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</si>
  <si>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</si>
  <si>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</si>
  <si>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</si>
  <si>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</si>
  <si>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</si>
  <si>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</si>
  <si>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</si>
  <si>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</si>
  <si>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</si>
  <si>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</si>
  <si>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</si>
  <si>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</si>
  <si>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</si>
  <si>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</si>
  <si>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</si>
  <si>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</si>
  <si>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</si>
  <si>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</si>
  <si>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</si>
  <si>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</si>
  <si>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</si>
  <si>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</si>
  <si>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</si>
  <si>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</si>
  <si>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</si>
  <si>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</si>
  <si>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</si>
  <si>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</si>
  <si>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</si>
  <si>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</si>
  <si>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</si>
  <si>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</si>
  <si>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</si>
  <si>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</si>
  <si>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</si>
  <si>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</si>
  <si>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</si>
  <si>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</si>
  <si>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</si>
  <si>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</si>
  <si>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</si>
  <si>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</si>
  <si>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</si>
  <si>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</si>
  <si>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</si>
  <si>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</si>
  <si>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</si>
  <si>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</si>
  <si>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</si>
  <si>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</si>
  <si>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</si>
  <si>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</si>
  <si>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</si>
  <si>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</si>
  <si>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</si>
  <si>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</si>
  <si>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</si>
  <si>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</si>
  <si>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</si>
  <si>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</si>
  <si>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</si>
  <si>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</si>
  <si>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</si>
  <si>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</si>
  <si>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</si>
  <si>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</si>
  <si>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</si>
  <si>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</si>
  <si>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</si>
  <si>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</si>
  <si>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</si>
  <si>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</si>
  <si>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</si>
  <si>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</si>
  <si>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</si>
  <si>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</si>
  <si>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</si>
  <si>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</si>
  <si>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</si>
  <si>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</si>
  <si>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</si>
  <si>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</si>
  <si>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</si>
  <si>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</si>
  <si>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</si>
  <si>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</si>
  <si>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</si>
  <si>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</si>
  <si>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</si>
  <si>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</si>
  <si>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</si>
  <si>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</si>
  <si>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</si>
  <si>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</si>
  <si>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</si>
  <si>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</si>
  <si>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</si>
  <si>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</si>
  <si>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</si>
  <si>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</si>
  <si>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</si>
  <si>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</si>
  <si>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</si>
  <si>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</si>
  <si>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</si>
  <si>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</si>
  <si>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</si>
  <si>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</si>
  <si>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</si>
  <si>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</si>
  <si>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</si>
  <si>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</si>
  <si>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</si>
  <si>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</si>
  <si>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</si>
  <si>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</si>
  <si>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</si>
  <si>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</si>
  <si>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</si>
  <si>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</si>
  <si>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</si>
  <si>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</si>
  <si>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</si>
  <si>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</si>
  <si>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</si>
  <si>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</si>
  <si>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</si>
  <si>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</si>
  <si>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</si>
  <si>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</si>
  <si>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</si>
  <si>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</si>
  <si>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</si>
  <si>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</si>
  <si>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</si>
  <si>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</si>
  <si>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</si>
  <si>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</si>
  <si>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</si>
  <si>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</si>
  <si>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</si>
  <si>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</si>
  <si>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</si>
  <si>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</si>
  <si>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</si>
  <si>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</si>
  <si>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</si>
  <si>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</si>
  <si>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</si>
  <si>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</si>
  <si>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</si>
  <si>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</si>
  <si>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</si>
  <si>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</si>
  <si>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</si>
  <si>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</si>
  <si>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</si>
  <si>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</si>
  <si>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</si>
  <si>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</si>
  <si>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</si>
  <si>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</si>
  <si>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</si>
  <si>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</si>
  <si>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</si>
  <si>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</si>
  <si>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</si>
  <si>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</si>
  <si>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</si>
  <si>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</si>
  <si>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</si>
  <si>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</si>
  <si>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</si>
  <si>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</si>
  <si>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</si>
  <si>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</si>
  <si>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</si>
  <si>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</si>
  <si>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</si>
  <si>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</si>
  <si>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</si>
  <si>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</si>
  <si>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</si>
  <si>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</si>
  <si>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</si>
  <si>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</si>
  <si>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</si>
  <si>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</si>
  <si>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</si>
  <si>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</si>
  <si>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</si>
  <si>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</si>
  <si>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</si>
  <si>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</si>
  <si>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</si>
  <si>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</si>
  <si>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</si>
  <si>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</si>
  <si>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</si>
  <si>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</si>
  <si>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</si>
  <si>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</si>
  <si>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</si>
  <si>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</si>
  <si>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</si>
  <si>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</si>
  <si>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</si>
  <si>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</si>
  <si>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</si>
  <si>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</si>
  <si>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</si>
  <si>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</si>
  <si>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</si>
  <si>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</si>
  <si>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</si>
  <si>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</si>
  <si>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</si>
  <si>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</si>
  <si>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</si>
  <si>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</si>
  <si>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</si>
  <si>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</si>
  <si>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</si>
  <si>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</si>
  <si>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</si>
  <si>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</si>
  <si>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</si>
  <si>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</si>
  <si>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</si>
  <si>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</si>
  <si>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</si>
  <si>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</si>
  <si>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</si>
  <si>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</si>
  <si>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</si>
  <si>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</si>
  <si>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</si>
  <si>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</si>
  <si>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</si>
  <si>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</si>
  <si>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</si>
  <si>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</si>
  <si>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</si>
  <si>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</si>
  <si>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</si>
  <si>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</si>
  <si>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</si>
  <si>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</si>
  <si>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</si>
  <si>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</si>
  <si>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</si>
  <si>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</si>
  <si>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</si>
  <si>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</si>
  <si>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</si>
  <si>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</si>
  <si>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</si>
  <si>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</si>
  <si>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</si>
  <si>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</si>
  <si>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</si>
  <si>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</si>
  <si>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</si>
  <si>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</si>
  <si>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</si>
  <si>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</si>
  <si>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</si>
  <si>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</si>
  <si>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</si>
  <si>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</si>
  <si>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</si>
  <si>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</si>
  <si>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</si>
  <si>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</si>
  <si>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</si>
  <si>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</si>
  <si>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</si>
  <si>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</si>
  <si>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</si>
  <si>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</si>
  <si>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</si>
  <si>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</si>
  <si>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</si>
  <si>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</si>
  <si>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</si>
  <si>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</si>
  <si>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</si>
  <si>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</si>
  <si>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</si>
  <si>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</si>
  <si>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</si>
  <si>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</si>
  <si>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</si>
  <si>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</si>
  <si>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</si>
  <si>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</si>
  <si>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</si>
  <si>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</si>
  <si>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</si>
  <si>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</si>
  <si>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</si>
  <si>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</si>
  <si>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</si>
  <si>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</si>
  <si>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</si>
  <si>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</si>
  <si>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</si>
  <si>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</si>
  <si>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</si>
  <si>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</si>
  <si>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</si>
  <si>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</si>
  <si>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</si>
  <si>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</si>
  <si>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</si>
  <si>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</si>
  <si>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</si>
  <si>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</si>
  <si>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</si>
  <si>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</si>
  <si>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</si>
  <si>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</si>
  <si>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</si>
  <si>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</si>
  <si>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</si>
  <si>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</si>
  <si>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</si>
  <si>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</si>
  <si>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</si>
  <si>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</si>
  <si>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</si>
  <si>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</si>
  <si>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</si>
  <si>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</si>
  <si>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</si>
  <si>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</si>
  <si>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</si>
  <si>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</si>
  <si>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</si>
  <si>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</si>
  <si>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</si>
  <si>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</si>
  <si>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</si>
  <si>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</si>
  <si>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</si>
  <si>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</si>
  <si>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</si>
  <si>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</si>
  <si>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</si>
  <si>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</si>
  <si>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</si>
  <si>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</si>
  <si>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</si>
  <si>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</si>
  <si>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</si>
  <si>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</si>
  <si>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</si>
  <si>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</si>
  <si>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</si>
  <si>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</si>
  <si>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</si>
  <si>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</si>
  <si>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</si>
  <si>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</si>
  <si>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</si>
  <si>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</si>
  <si>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</si>
  <si>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</si>
  <si>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</si>
  <si>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</si>
  <si>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</si>
  <si>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</si>
  <si>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</si>
  <si>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</si>
  <si>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</si>
  <si>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</si>
  <si>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</si>
  <si>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</si>
  <si>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</si>
  <si>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</si>
  <si>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</si>
  <si>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</si>
  <si>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</si>
  <si>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</si>
  <si>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</si>
  <si>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</si>
  <si>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</si>
  <si>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</si>
  <si>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</si>
  <si>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</si>
  <si>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</si>
  <si>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</si>
  <si>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</si>
  <si>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</si>
  <si>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</si>
  <si>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</si>
  <si>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</si>
  <si>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</si>
  <si>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</si>
  <si>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</si>
  <si>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</si>
  <si>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</si>
  <si>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</si>
  <si>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</si>
  <si>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</si>
  <si>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</si>
  <si>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</si>
  <si>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</si>
  <si>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</si>
  <si>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</si>
  <si>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</si>
  <si>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</si>
  <si>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</si>
  <si>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</si>
  <si>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</si>
  <si>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</si>
  <si>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</si>
  <si>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</si>
  <si>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</si>
  <si>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</si>
  <si>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</si>
  <si>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</si>
  <si>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</si>
  <si>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</si>
  <si>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</si>
  <si>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</si>
  <si>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</si>
  <si>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</si>
  <si>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</si>
  <si>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</si>
  <si>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</si>
  <si>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</si>
  <si>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</si>
  <si>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</si>
  <si>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</si>
  <si>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</si>
  <si>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</si>
  <si>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</si>
  <si>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</si>
  <si>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</si>
  <si>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</si>
  <si>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</si>
  <si>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</si>
  <si>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</si>
  <si>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</si>
  <si>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</si>
  <si>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</si>
  <si>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</si>
  <si>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</si>
  <si>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</si>
  <si>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</si>
  <si>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</si>
  <si>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</si>
  <si>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</si>
  <si>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</si>
  <si>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</si>
  <si>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</si>
  <si>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</si>
  <si>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</si>
  <si>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</si>
  <si>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</si>
  <si>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</si>
  <si>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</si>
  <si>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</si>
  <si>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</si>
  <si>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</si>
  <si>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</si>
  <si>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</si>
  <si>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</si>
  <si>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</si>
  <si>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</si>
  <si>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</si>
  <si>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</si>
  <si>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</si>
  <si>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</si>
  <si>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</si>
  <si>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</si>
  <si>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</si>
  <si>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</si>
  <si>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</si>
  <si>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</si>
  <si>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</si>
  <si>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</si>
  <si>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</si>
  <si>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</si>
  <si>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</si>
  <si>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</si>
  <si>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</si>
  <si>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</si>
  <si>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</si>
  <si>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</si>
  <si>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</si>
  <si>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</si>
  <si>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</si>
  <si>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</si>
  <si>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</si>
  <si>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</si>
  <si>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</si>
  <si>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</si>
  <si>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</si>
  <si>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</si>
  <si>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</si>
  <si>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</si>
  <si>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</si>
  <si>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</si>
  <si>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</si>
  <si>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</si>
  <si>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</si>
  <si>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</si>
  <si>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</si>
  <si>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</si>
  <si>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</si>
  <si>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</si>
  <si>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</si>
  <si>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</si>
  <si>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</si>
  <si>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</si>
  <si>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</si>
  <si>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</si>
  <si>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</si>
  <si>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</si>
  <si>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</si>
  <si>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</si>
  <si>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</si>
  <si>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</si>
  <si>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</si>
  <si>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</si>
  <si>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</si>
  <si>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</si>
  <si>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</si>
  <si>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</si>
  <si>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</si>
  <si>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</si>
  <si>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</si>
  <si>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</si>
  <si>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</si>
  <si>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</si>
  <si>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</si>
  <si>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</si>
  <si>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</si>
  <si>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</si>
  <si>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</si>
  <si>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</si>
  <si>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</si>
  <si>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</si>
  <si>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</si>
  <si>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</si>
  <si>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</si>
  <si>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</si>
  <si>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</si>
  <si>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</si>
  <si>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</si>
  <si>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</si>
  <si>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</si>
  <si>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</si>
  <si>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</si>
  <si>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</si>
  <si>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</si>
  <si>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</si>
  <si>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</si>
  <si>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</si>
  <si>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</si>
  <si>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</si>
  <si>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</si>
  <si>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</si>
  <si>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</si>
  <si>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</si>
  <si>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</si>
  <si>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</si>
  <si>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</si>
  <si>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</si>
  <si>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</si>
  <si>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</si>
  <si>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</si>
  <si>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</si>
  <si>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</si>
  <si>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</si>
  <si>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</si>
  <si>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</si>
  <si>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</si>
  <si>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</si>
  <si>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</si>
  <si>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</si>
  <si>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</si>
  <si>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</si>
  <si>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</si>
  <si>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</si>
  <si>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</si>
  <si>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</si>
  <si>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</si>
  <si>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</si>
  <si>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</si>
  <si>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</si>
  <si>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</si>
  <si>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</si>
  <si>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</si>
  <si>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</si>
  <si>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</si>
  <si>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</si>
  <si>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</si>
  <si>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</si>
  <si>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</si>
  <si>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</si>
  <si>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</si>
  <si>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</si>
  <si>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</si>
  <si>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</si>
  <si>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</si>
  <si>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</si>
  <si>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</si>
  <si>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</si>
  <si>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</si>
  <si>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</si>
  <si>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</si>
  <si>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</si>
  <si>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</si>
  <si>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</si>
  <si>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</si>
  <si>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</si>
  <si>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</si>
  <si>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</si>
  <si>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</si>
  <si>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</si>
  <si>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</si>
  <si>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</si>
  <si>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</si>
  <si>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</si>
  <si>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</si>
  <si>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</si>
  <si>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</si>
  <si>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</si>
  <si>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</si>
  <si>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</si>
  <si>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</si>
  <si>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</si>
  <si>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</si>
  <si>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</si>
  <si>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</si>
  <si>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</si>
  <si>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</si>
  <si>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</si>
  <si>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</si>
  <si>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</si>
  <si>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</si>
  <si>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</si>
  <si>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</si>
  <si>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</si>
  <si>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</si>
  <si>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</si>
  <si>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</si>
  <si>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</si>
  <si>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</si>
  <si>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</si>
  <si>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</si>
  <si>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</si>
  <si>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</si>
  <si>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</si>
  <si>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</si>
  <si>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</si>
  <si>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</si>
  <si>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</si>
  <si>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</si>
  <si>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</si>
  <si>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</si>
  <si>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</si>
  <si>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</si>
  <si>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</si>
  <si>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</si>
  <si>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</si>
  <si>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</si>
  <si>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</si>
  <si>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</si>
  <si>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</si>
  <si>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</si>
  <si>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</si>
  <si>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</si>
  <si>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</si>
  <si>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</si>
  <si>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</si>
  <si>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</si>
  <si>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</si>
  <si>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</si>
  <si>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</si>
  <si>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</si>
  <si>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</si>
  <si>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</si>
  <si>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</si>
  <si>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</si>
  <si>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</si>
  <si>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</si>
  <si>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</si>
  <si>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</si>
  <si>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</si>
  <si>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</si>
  <si>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</si>
  <si>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</si>
  <si>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</si>
  <si>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</si>
  <si>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</si>
  <si>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</si>
  <si>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</si>
  <si>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</si>
  <si>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</si>
  <si>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</si>
  <si>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</si>
  <si>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</si>
  <si>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</si>
  <si>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</si>
  <si>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</si>
  <si>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</si>
  <si>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</si>
  <si>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</si>
  <si>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</si>
  <si>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</si>
  <si>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</si>
  <si>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</si>
  <si>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</si>
  <si>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</si>
  <si>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</si>
  <si>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</si>
  <si>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</si>
  <si>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</si>
  <si>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</si>
  <si>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</si>
  <si>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</si>
  <si>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</si>
  <si>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</si>
  <si>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</si>
  <si>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</si>
  <si>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</si>
  <si>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</si>
  <si>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</si>
  <si>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</si>
  <si>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</si>
  <si>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</si>
  <si>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</si>
  <si>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</si>
  <si>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</si>
  <si>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</si>
  <si>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</si>
  <si>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</si>
  <si>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</si>
  <si>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</si>
  <si>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</si>
  <si>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</si>
  <si>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</si>
  <si>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</si>
  <si>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</si>
  <si>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</si>
  <si>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</si>
  <si>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</si>
  <si>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</si>
  <si>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</si>
  <si>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</si>
  <si>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</si>
  <si>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</si>
  <si>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</si>
  <si>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</si>
  <si>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</si>
  <si>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</si>
  <si>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</si>
  <si>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</si>
  <si>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</si>
  <si>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</si>
  <si>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</si>
  <si>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</si>
  <si>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</si>
  <si>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</si>
  <si>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</si>
  <si>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</si>
  <si>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</si>
  <si>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</si>
  <si>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</si>
  <si>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</si>
  <si>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</si>
  <si>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</si>
  <si>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</si>
  <si>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</si>
  <si>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</si>
  <si>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</si>
  <si>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</si>
  <si>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</si>
  <si>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</si>
  <si>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</si>
  <si>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</si>
  <si>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</si>
  <si>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</si>
  <si>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</si>
  <si>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</si>
  <si>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</si>
  <si>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</si>
  <si>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</si>
  <si>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</si>
  <si>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</si>
  <si>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</si>
  <si>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</si>
  <si>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</si>
  <si>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</si>
  <si>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</si>
  <si>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</si>
  <si>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</si>
  <si>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</si>
  <si>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</si>
  <si>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</si>
  <si>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</si>
  <si>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</si>
  <si>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</si>
  <si>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</si>
  <si>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</si>
  <si>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</si>
  <si>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</si>
  <si>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</si>
  <si>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</si>
  <si>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</si>
  <si>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</si>
  <si>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</si>
  <si>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</si>
  <si>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</si>
  <si>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</si>
  <si>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</si>
  <si>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</si>
  <si>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</si>
  <si>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</si>
  <si>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</si>
  <si>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</si>
  <si>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</si>
  <si>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</si>
  <si>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</si>
  <si>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</si>
  <si>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</si>
  <si>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</si>
  <si>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</si>
  <si>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</si>
  <si>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</si>
  <si>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</si>
  <si>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</si>
  <si>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</si>
  <si>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</si>
  <si>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</si>
  <si>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</si>
  <si>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</si>
  <si>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</si>
  <si>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</si>
  <si>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</si>
  <si>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</si>
  <si>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</si>
  <si>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</si>
  <si>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</si>
  <si>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</si>
  <si>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</si>
  <si>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</si>
  <si>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</si>
  <si>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</si>
  <si>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</si>
  <si>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</si>
  <si>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</si>
  <si>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</si>
  <si>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</si>
  <si>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</si>
  <si>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</si>
  <si>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</si>
  <si>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</si>
  <si>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</si>
  <si>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</si>
  <si>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</si>
  <si>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</si>
  <si>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</si>
  <si>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</si>
  <si>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</si>
  <si>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</si>
  <si>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</si>
  <si>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</si>
  <si>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</si>
  <si>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</si>
  <si>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</si>
  <si>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</si>
  <si>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</si>
  <si>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</si>
  <si>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</si>
  <si>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</si>
  <si>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</si>
  <si>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</si>
  <si>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</si>
  <si>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</si>
  <si>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</si>
  <si>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</si>
  <si>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</si>
  <si>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</si>
  <si>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</si>
  <si>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</si>
  <si>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</si>
  <si>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</si>
  <si>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</si>
  <si>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</si>
  <si>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</si>
  <si>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</si>
  <si>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</si>
  <si>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</si>
  <si>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</si>
  <si>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</si>
  <si>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</si>
  <si>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</si>
  <si>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</si>
  <si>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</si>
  <si>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</si>
  <si>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</si>
  <si>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</si>
  <si>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</si>
  <si>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</si>
  <si>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</si>
  <si>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</si>
  <si>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</si>
  <si>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</si>
  <si>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</si>
  <si>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</si>
  <si>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</si>
  <si>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</si>
  <si>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</si>
  <si>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</si>
  <si>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</si>
  <si>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</si>
  <si>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</si>
  <si>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</si>
  <si>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</si>
  <si>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</si>
  <si>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</si>
  <si>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</si>
  <si>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</si>
  <si>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</si>
  <si>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</si>
  <si>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</si>
  <si>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</si>
  <si>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</si>
  <si>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</si>
  <si>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</si>
  <si>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</si>
  <si>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</si>
  <si>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</si>
  <si>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</si>
  <si>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</si>
  <si>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</si>
  <si>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</si>
  <si>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</si>
  <si>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</si>
  <si>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</si>
  <si>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</si>
  <si>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</si>
  <si>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</si>
  <si>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</si>
  <si>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</si>
  <si>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</si>
  <si>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</si>
  <si>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</si>
  <si>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</si>
  <si>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</si>
  <si>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</si>
  <si>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</si>
  <si>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</si>
  <si>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</si>
  <si>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</si>
  <si>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</si>
  <si>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</si>
  <si>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</si>
  <si>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</si>
  <si>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</si>
  <si>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</si>
  <si>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</si>
  <si>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</si>
  <si>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</si>
  <si>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</si>
  <si>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</si>
  <si>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</si>
  <si>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</si>
  <si>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</si>
  <si>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</si>
  <si>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</si>
  <si>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</si>
  <si>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</si>
  <si>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</si>
  <si>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</si>
  <si>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</si>
  <si>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</si>
  <si>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</si>
  <si>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</si>
  <si>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</si>
  <si>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</si>
  <si>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</si>
  <si>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</si>
  <si>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</si>
  <si>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</si>
  <si>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</si>
  <si>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</si>
  <si>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</si>
  <si>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</si>
  <si>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</si>
  <si>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</si>
  <si>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</si>
  <si>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</si>
  <si>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</si>
  <si>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</si>
  <si>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</si>
  <si>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</si>
  <si>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</si>
  <si>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</si>
  <si>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</si>
  <si>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</si>
  <si>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</si>
  <si>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</si>
  <si>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</si>
  <si>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</si>
  <si>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</si>
  <si>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</si>
  <si>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</si>
  <si>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</si>
  <si>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</si>
  <si>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</si>
  <si>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</si>
  <si>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</si>
  <si>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</si>
  <si>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</si>
  <si>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</si>
  <si>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</si>
  <si>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</si>
  <si>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</si>
  <si>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</si>
  <si>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</si>
  <si>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</si>
  <si>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</si>
  <si>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</si>
  <si>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</si>
  <si>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</si>
  <si>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</si>
  <si>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</si>
  <si>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</si>
  <si>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</si>
  <si>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</si>
  <si>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</si>
  <si>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</si>
  <si>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</si>
  <si>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</si>
  <si>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</si>
  <si>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</si>
  <si>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</si>
  <si>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</si>
  <si>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</si>
  <si>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</si>
  <si>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</si>
  <si>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</si>
  <si>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</si>
  <si>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</si>
  <si>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</si>
  <si>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</si>
  <si>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</si>
  <si>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</si>
  <si>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</si>
  <si>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</si>
  <si>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</si>
  <si>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</si>
  <si>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</si>
  <si>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</si>
  <si>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</si>
  <si>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</si>
  <si>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</si>
  <si>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</si>
  <si>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</si>
  <si>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</si>
  <si>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</si>
  <si>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</si>
  <si>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</si>
  <si>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</si>
  <si>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</si>
  <si>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</si>
  <si>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</si>
  <si>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</si>
  <si>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</si>
  <si>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</si>
  <si>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</si>
  <si>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</si>
  <si>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</si>
  <si>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</si>
  <si>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</si>
  <si>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</si>
  <si>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</si>
  <si>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</si>
  <si>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</si>
  <si>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</si>
  <si>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</si>
  <si>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</si>
  <si>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</si>
  <si>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</si>
  <si>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</si>
  <si>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</si>
  <si>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</si>
  <si>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</si>
  <si>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</si>
  <si>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</si>
  <si>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</si>
  <si>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</si>
  <si>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</si>
  <si>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</si>
  <si>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</si>
  <si>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</si>
  <si>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</si>
  <si>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</si>
  <si>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</si>
  <si>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</si>
  <si>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</si>
  <si>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</si>
  <si>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</si>
  <si>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</si>
  <si>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</si>
  <si>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</si>
  <si>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</si>
  <si>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</si>
  <si>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</si>
  <si>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</si>
  <si>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</si>
  <si>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</si>
  <si>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</si>
  <si>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</si>
  <si>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</si>
  <si>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</si>
  <si>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</si>
  <si>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</si>
  <si>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</si>
  <si>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</si>
  <si>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</si>
  <si>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</si>
  <si>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</si>
  <si>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</si>
  <si>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</si>
  <si>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</si>
  <si>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</si>
  <si>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</si>
  <si>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</si>
  <si>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</si>
  <si>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</si>
  <si>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</si>
  <si>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</si>
  <si>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</si>
  <si>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</si>
  <si>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</si>
  <si>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</si>
  <si>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</si>
  <si>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</si>
  <si>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</si>
  <si>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</si>
  <si>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</si>
  <si>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</si>
  <si>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</si>
  <si>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</si>
  <si>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</si>
  <si>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</si>
  <si>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</si>
  <si>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</si>
  <si>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</si>
  <si>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</si>
  <si>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</si>
  <si>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</si>
  <si>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</si>
  <si>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</si>
  <si>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</si>
  <si>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</si>
  <si>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</si>
  <si>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</si>
  <si>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</si>
  <si>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</si>
  <si>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</si>
  <si>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</si>
  <si>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</si>
  <si>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</si>
  <si>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</si>
  <si>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</si>
  <si>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</si>
  <si>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</si>
  <si>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</si>
  <si>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</si>
  <si>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</si>
  <si>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</si>
  <si>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</si>
  <si>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</si>
  <si>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</si>
  <si>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</si>
  <si>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</si>
  <si>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</si>
  <si>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</si>
  <si>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</si>
  <si>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</si>
  <si>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</si>
  <si>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</si>
  <si>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</si>
  <si>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</si>
  <si>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</si>
  <si>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</si>
  <si>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</si>
  <si>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</si>
  <si>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</si>
  <si>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</si>
  <si>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</si>
  <si>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</si>
  <si>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</si>
  <si>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</si>
  <si>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</si>
  <si>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</si>
  <si>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</si>
  <si>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</si>
  <si>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</si>
  <si>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</si>
  <si>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</si>
  <si>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</si>
  <si>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</si>
  <si>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</si>
  <si>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</si>
  <si>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</si>
  <si>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</si>
  <si>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</si>
  <si>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</si>
  <si>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</si>
  <si>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</si>
  <si>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</si>
  <si>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</si>
  <si>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</si>
  <si>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</si>
  <si>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</si>
  <si>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</si>
  <si>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</si>
  <si>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</si>
  <si>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</si>
  <si>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</si>
  <si>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</si>
  <si>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</si>
  <si>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</si>
  <si>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</si>
  <si>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</si>
  <si>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</si>
  <si>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</si>
  <si>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</si>
  <si>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</si>
  <si>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</si>
  <si>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</si>
  <si>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</si>
  <si>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</si>
  <si>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</si>
  <si>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</si>
  <si>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</si>
  <si>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</si>
  <si>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</si>
  <si>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</si>
  <si>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</si>
  <si>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</si>
  <si>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</si>
  <si>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</si>
  <si>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</si>
  <si>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</si>
  <si>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</si>
  <si>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</si>
  <si>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</si>
  <si>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</si>
  <si>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</si>
  <si>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</si>
  <si>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</si>
  <si>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</si>
  <si>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</si>
  <si>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</si>
  <si>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</si>
  <si>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</si>
  <si>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</si>
  <si>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</si>
  <si>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</si>
  <si>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</si>
  <si>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</si>
  <si>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</si>
  <si>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</si>
  <si>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</si>
  <si>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</si>
  <si>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</si>
  <si>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</si>
  <si>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</si>
  <si>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</si>
  <si>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</si>
  <si>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</si>
  <si>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</si>
  <si>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</si>
  <si>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</si>
  <si>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</si>
  <si>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</si>
  <si>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</si>
  <si>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</si>
  <si>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</si>
  <si>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</si>
  <si>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</si>
  <si>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</si>
  <si>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</si>
  <si>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</si>
  <si>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</si>
  <si>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</si>
  <si>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</si>
  <si>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</si>
  <si>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</si>
  <si>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</si>
  <si>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</si>
  <si>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</si>
  <si>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</si>
  <si>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</si>
  <si>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</si>
  <si>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</si>
  <si>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</si>
  <si>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</si>
  <si>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</si>
  <si>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PCM-20251009-00002304</t>
  </si>
  <si>
    <t>EM team moved ETA: min</t>
  </si>
  <si>
    <t>PCM-20251009-00002335</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</si>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</sst>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277.05232777777564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0.11165648148016771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9.1552314814180136E-2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5.0973611112567596E-2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45940.000753703702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45940.000753703702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45940.000753703702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45940.000753703702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45940.000753703702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45940.000753703702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45940.000753703702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45940.000753703702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45940.000753703702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45940.000753703702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45940.000753703702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45940.000753703702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45940.000753703702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45940.000753703702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45940.000753703702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45940.000753703702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45940.000753703702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45940.000753703702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45940.000753703702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45940.000753703702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45940.000753703702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45940.000753703702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45940.000753703702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45940.000753703702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45940.000753703702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45940.000753703702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45940.000753703702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45940.000753703702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45940.000753703702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45940.000753703702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45940.000753703702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45940.000753703702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45940.000753703702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45940.000753703702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45940.000753703702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45940.000753703702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45940.000753703702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45940.000753703702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45940.000753703702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45940.000753703702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45940.000753703702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45940.000753703702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45940.000753703702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45940.000753703702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45940.000753703702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45940.000753703702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45940.000753703702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45940.000753703702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45940.000753703702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45940.000753703702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45940.000753703702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45940.000753703702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45940.000753703702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45940.000753703702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45940.000753703702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45940.000753703702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45940.000753703702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45940.000753703702</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133.27367037037038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115.00091574074031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0.28758240740717156</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0.11590416666149395</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45940.000753703702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45940.000753703702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45940.000753703702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45940.000753703702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45940.000753703702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45940.000753703702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45940.000753703702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45940.000753703702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45940.000753703702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45940.000753703702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45940.000753703702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45940.000753703702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45940.000753703702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45940.000753703702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45940.000753703702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45940.000753703702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45940.000753703702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45940.000753703702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45940.000753703702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45940.000753703702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45940.000753703702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45940.000753703702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45940.000753703702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45940.000753703702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45940.000753703702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45940.000753703702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45940.000753703702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45940.000753703702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45940.000753703702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45940.000753703702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45940.000753703702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45940.000753703702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45940.000753703702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45940.000753703702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45940.000753703702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45940.000753703702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45940.000753703702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45940.000753703702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45940.000753703702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45940.000753703702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45940.000753703702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45940.000753703702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45940.000753703702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45940.000753703702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45940.000753703702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45940.000753703702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45940.000753703702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45940.000753703702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45940.000753703702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45940.000753703702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45940.000753703702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45940.000753703702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45940.000753703702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45940.000753703702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45940.000753703702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45940.000753703702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45940.000753703702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45940.000753703702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45940.000753703702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45940.000753703702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45940.000753703702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45940.000753703702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45940.000753703702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45940.000753703702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45940.000753703702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45940.000753703702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45940.000753703702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45940.000753703702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45940.000753703702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45940.000753703702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45940.000753703702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45940.000753703702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45940.000753703702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45940.000753703702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45940.000753703702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45940.000753703702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45940.000753703702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45940.000753703702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45940.000753703702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45940.000753703702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45940.000753703702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45940.000753703702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45940.000753703702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45940.000753703702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45940.000753703702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45940.000753703702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45940.000753703702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45940.000753703702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45940.000753703702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45940.000753703702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45940.000753703702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45940.000753703702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45940.000753703702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45940.000753703702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45940.000753703702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45940.000753703702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45940.000753703702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45940.000753703702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45940.000753703702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45940.000753703702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45940.000753703702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45940.000753703702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45940.000753703702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45940.000753703702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45940.000753703702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45940.000753703702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45940.000753703702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45940.000753703702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45940.000753703702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45940.000753703702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45940.000753703702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45940.000753703702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45940.000753703702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45940.000753703702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45940.000753703702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45940.000753703702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45940.000753703702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45940.000753703702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45940.000753703702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45940.000753703702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45940.000753703702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45940.000753703702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45940.000753703702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45940.000753703702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45940.000753703702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45940.000753703702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45940.000753703702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45940.000753703702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45940.000753703702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45940.000753703702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45940.000753703702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45940.000753703702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45940.000753703702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45940.000753703702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45940.000753703702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45940.000753703702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45940.000753703702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45940.000753703702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45940.000753703702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45940.000753703702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45940.000753703702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45940.000753703702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45940.000753703702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45940.000753703702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45940.000753703702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45940.000753703702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45940.000753703702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45940.000753703702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45940.000753703702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45940.000753703702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45940.000753703702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45940.000753703702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45940.000753703702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45940.000753703702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45940.000753703702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45940.000753703702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45940.000753703702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45940.000753703702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45940.000753703702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45940.000753703702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45940.000753703702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45940.000753703702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45940.000753703702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45940.000753703702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45940.000753703702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45940.000753703702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45940.000753703702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45940.000753703702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45940.000753703702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45940.000753703702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45940.000753703702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45940.000753703702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45940.000753703702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45940.000753703702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45940.000753703702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45940.000753703702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45940.000753703702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45940.000753703702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45940.000753703702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45940.000753703702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45940.000753703702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45940.000753703702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45940.000753703702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45940.000753703702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45940.000753703702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45940.000753703702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45940.000753703702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45940.000753703702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45940.000753703702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45940.000753703702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45940.000753703702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45940.000753703702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45940.000753703702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45940.000753703702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45940.000753703702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45940.000753703702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45940.000753703702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45940.000753703702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45940.000753703702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45940.000753703702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45940.000753703702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45940.000753703702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45940.000753703702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45940.000753703702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45940.000753703702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45940.000753703702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45940.000753703702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45940.000753703702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45940.000753703702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45940.000753703702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45940.000753703702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45940.000753703702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45940.000753703702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45940.000753703702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45940.000753703702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45940.000753703702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45940.000753703702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45940.000753703702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45940.000753703702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45940.000753703702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45940.000753703702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45940.000753703702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45940.000753703702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45940.000753703702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45940.000753703702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45940.000753703702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45940.000753703702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45940.000753703702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45940.000753703702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45940.000753703702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45940.000753703702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45940.000753703702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45940.000753703702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45940.000753703702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45940.000753703702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45940.000753703702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45940.000753703702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45940.000753703702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45940.000753703702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45940.000753703702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45940.000753703702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45940.000753703702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45940.000753703702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45940.000753703702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45940.000753703702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45940.000753703702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45940.000753703702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45940.000753703702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45940.000753703702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45940.000753703702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45940.000753703702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45940.000753703702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45940.000753703702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45940.000753703702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45940.000753703702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45940.000753703702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45940.000753703702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45940.000753703702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45940.000753703702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45940.000753703702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45940.000753703702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45940.000753703702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45940.000753703702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45940.000753703702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45940.000753703702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45940.000753703702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45940.000753703702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45940.000753703702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45940.000753703702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45940.000753703702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45940.000753703702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45940.000753703702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45940.000753703702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45940.000753703702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45940.000753703702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45940.000753703702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45940.000753703702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45940.000753703702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45940.000753703702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45940.000753703702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45940.000753703702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45940.000753703702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45940.000753703702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45940.000753703702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45940.000753703702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45940.000753703702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45940.000753703702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45940.000753703702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45940.000753703702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45940.000753703702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45940.000753703702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45940.000753703702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45940.000753703702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45940.000753703702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45940.000753703702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45940.000753703702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45940.000753703702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45940.000753703702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45940.000753703702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45940.000753703702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45940.000753703702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45940.000753703702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45940.000753703702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45940.000753703702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45940.000753703702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45940.000753703702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45940.000753703702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45940.000753703702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45940.000753703702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45940.000753703702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45940.000753703702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45940.000753703702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45940.000753703702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45940.000753703702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45940.000753703702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45940.000753703702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45940.000753703702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45940.000753703702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45940.000753703702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45940.000753703702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45940.000753703702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45940.000753703702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45940.000753703702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45940.000753703702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45940.000753703702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45940.000753703702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45940.000753703702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45940.000753703702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45940.000753703702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45940.000753703702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45940.000753703702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45940.000753703702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45940.000753703702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45940.000753703702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45940.000753703702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45940.000753703702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45940.000753703702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45940.000753703702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45940.000753703702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45940.000753703702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45940.000753703702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45940.000753703702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45940.000753703702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45940.000753703702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45940.000753703702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45940.000753703702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45940.000753703702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45940.000753703702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45940.000753703702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45940.000753703702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45940.000753703702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45940.000753703702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45940.000753703702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45940.000753703702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45940.000753703702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45940.000753703702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45940.000753703702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45940.000753703702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45940.000753703702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45940.000753703702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45940.000753703702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45940.000753703702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45940.000753703702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45940.000753703702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45940.000753703702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45940.000753703702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45940.000753703702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45940.000753703702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45940.000753703702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45940.000753703702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45940.000753703702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45940.000753703702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45940.000753703702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45940.000753703702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45940.000753703702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45940.000753703702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45940.000753703702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45940.000753703702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45940.000753703702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45940.000753703702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45940.000753703702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45940.000753703702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45940.000753703702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45940.000753703702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45940.000753703702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45940.000753703702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45940.000753703702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45940.000753703702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45940.000753703702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45940.000753703702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45940.000753703702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45940.000753703702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45940.000753703702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45940.000753703702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45940.000753703702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45940.000753703702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45940.000753703702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45940.000753703702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45940.000753703702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45940.000753703702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45940.000753703702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45940.000753703702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45940.000753703702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45940.000753703702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45940.000753703702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45940.000753703702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45940.000753703702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45940.000753703702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45940.000753703702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45940.000753703702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45940.000753703702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45940.000753703702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45940.000753703702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45940.000753703702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45940.000753703702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45940.000753703702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45940.000753703702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45940.000753703702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45940.000753703702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45940.000753703702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45940.000753703702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45940.000753703702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45940.000753703702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45940.000753703702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45940.000753703702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45940.000753703702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45940.000753703702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45940.000753703702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45940.000753703702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45940.000753703702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45940.000753703702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45940.000753703702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45940.000753703702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45940.000753703702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45940.000753703702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45940.000753703702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45940.000753703702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45940.000753703702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45940.000753703702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45940.000753703702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45940.000753703702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45940.000753703702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45940.000753703702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45940.000753703702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45940.000753703702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45940.000753703702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45940.000753703702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45940.000753703702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45940.000753703702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45940.000753703702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45940.000753703702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45940.000753703702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45940.000753703702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45940.000753703702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45940.000753703702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45940.000753703702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45940.000753703702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45940.000753703702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45940.000753703702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45940.000753703702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45940.000753703702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45940.000753703702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45940.000753703702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45940.000753703702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45940.000753703702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45940.000753703702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45940.000753703702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45940.000753703702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45940.000753703702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45940.000753703702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45940.000753703702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45940.000753703702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45940.000753703702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45940.000753703702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45940.000753703702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45940.000753703702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45940.000753703702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45940.000753703702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45940.000753703702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45940.000753703702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45940.000753703702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45940.000753703702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45940.000753703702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45940.000753703702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45940.000753703702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45940.000753703702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45940.000753703702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45940.000753703702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45940.000753703702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45940.000753703702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45940.000753703702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45940.000753703702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45940.000753703702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45940.000753703702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45940.000753703702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45940.000753703702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45940.000753703702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45940.000753703702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45940.000753703702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45940.000753703702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45940.000753703702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45940.000753703702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45940.000753703702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45940.000753703702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45940.000753703702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45940.000753703702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45940.000753703702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45940.000753703702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45940.000753703702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45940.000753703702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45940.000753703702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45940.000753703702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45940.000753703702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45940.000753703702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45940.000753703702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45940.000753703702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45940.000753703702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45940.000753703702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45940.000753703702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45940.000753703702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45940.000753703702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45940.000753703702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45940.000753703702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45940.000753703702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45940.000753703702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45940.000753703702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45940.000753703702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45940.000753703702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45940.000753703702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45940.000753703702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45940.000753703702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45940.000753703702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45940.000753703702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45940.000753703702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45940.000753703702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45940.000753703702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45940.000753703702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45940.000753703702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45940.000753703702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45940.000753703702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45940.000753703702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45940.000753703702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45940.000753703702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45940.000753703702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45940.000753703702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45940.000753703702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45940.000753703702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45940.000753703702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45940.000753703702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45940.000753703702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45940.000753703702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45940.000753703702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45940.000753703702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45940.000753703702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45940.000753703702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45940.000753703702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45940.000753703702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45940.000753703702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45940.000753703702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45940.000753703702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45940.000753703702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45940.000753703702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45940.000753703702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45940.000753703702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45940.000753703702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45940.000753703702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45940.000753703702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45940.000753703702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45940.000753703702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45940.000753703702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45940.000753703702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45940.000753703702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45940.000753703702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45940.000753703702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45940.000753703702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45940.000753703702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45940.000753703702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45940.000753703702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45940.000753703702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45940.000753703702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45940.000753703702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45940.000753703702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45940.000753703702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45940.000753703702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45940.000753703702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45940.000753703702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45940.000753703702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45940.000753703702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45940.000753703702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45940.000753703702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45940.000753703702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45940.000753703702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45940.000753703702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45940.000753703702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45940.000753703702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45940.000753703702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45940.000753703702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45940.000753703702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45940.000753703702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45940.000753703702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45940.000753703702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45940.000753703702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45940.000753703702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45940.000753703702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45940.000753703702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45940.000753703702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45940.000753703702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45940.000753703702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45940.000753703702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45940.000753703702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45940.000753703702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45940.000753703702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45940.000753703702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45940.000753703702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45940.000753703702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45940.000753703702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45940.000753703702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45940.000753703702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45940.000753703702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45940.000753703702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45940.000753703702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45940.000753703702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45940.000753703702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45940.000753703702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45940.000753703702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45940.000753703702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45940.000753703702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45940.000753703702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45940.000753703702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45940.000753703702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45940.000753703702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45940.000753703702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45940.000753703702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45940.000753703702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45940.000753703702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45940.000753703702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45940.000753703702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45940.000753703702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45940.000753703702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45940.000753703702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45940.000753703702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45940.000753703702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45940.000753703702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45940.000753703702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45940.000753703702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45940.000753703702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45940.000753703702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45940.000753703702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45940.000753703702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45940.000753703702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45940.000753703702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45940.000753703702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45940.000753703702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45940.000753703702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45940.000753703702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45940.000753703702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45940.000753703702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45940.000753703702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45940.000753703702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45940.000753703702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45940.000753703702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45940.000753703702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45940.000753703702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45940.000753703702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45940.000753703702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45940.000753703702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45940.000753703702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45940.000753703702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45940.000753703702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45940.000753703702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45940.000753703702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45940.000753703702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45940.000753703702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45940.000753703702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45940.000753703702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45940.000753703702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45940.000753703702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45940.000753703702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45940.000753703702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45940.000753703702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45940.000753703702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45940.000753703702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45940.000753703702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45940.000753703702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45940.000753703702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45940.000753703702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45940.000753703702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45940.000753703702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45940.000753703702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45940.000753703702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45940.000753703702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45940.000753703702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45940.000753703702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45940.000753703702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45940.000753703702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45940.000753703702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45940.000753703702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45940.000753703702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45940.000753703702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45940.000753703702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45940.000753703702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45940.000753703702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45940.000753703702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45940.000753703702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45940.000753703702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45940.000753703702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45940.000753703702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45940.000753703702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45940.000753703702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45940.000753703702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45940.000753703702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45940.000753703702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45940.000753703702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45940.000753703702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45940.000753703702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45940.000753703702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45940.000753703702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45940.000753703702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45940.000753703702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45940.000753703702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45940.000753703702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45940.000753703702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45940.000753703702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45940.000753703702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45940.000753703702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45940.000753703702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45940.000753703702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45940.000753703702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45940.000753703702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45940.000753703702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45940.000753703702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45940.000753703702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45940.000753703702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45940.000753703702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45940.000753703702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45940.000753703702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45940.000753703702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45940.000753703702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45940.000753703702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45940.000753703702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45940.000753703702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45940.000753703702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45940.000753703702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45940.000753703702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45940.000753703702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45940.000753703702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45940.000753703702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45940.000753703702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45940.000753703702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45940.000753703702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45940.000753703702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45940.000753703702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45940.000753703702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45940.000753703702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45940.000753703702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45940.000753703702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45940.000753703702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45940.000753703702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45940.000753703702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45940.000753703702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45940.000753703702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45940.000753703702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45940.000753703702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45940.000753703702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45940.000753703702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45940.000753703702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45940.000753703702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45940.000753703702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45940.000753703702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45940.000753703702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45940.000753703702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45940.000753703702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45940.000753703702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45940.000753703702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45940.000753703702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45940.000753703702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45940.000753703702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45940.000753703702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45940.000753703702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45940.000753703702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45940.000753703702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45940.000753703702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45940.000753703702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45940.000753703702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45940.000753703702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45940.000753703702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45940.000753703702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45940.000753703702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45940.000753703702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45940.000753703702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45940.000753703702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45940.000753703702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45940.000753703702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45940.000753703702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45940.000753703702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45940.000753703702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45940.000753703702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45940.000753703702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45940.000753703702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45940.000753703702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45940.000753703702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45940.000753703702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45940.000753703702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45940.000753703702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45940.000753703702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45940.000753703702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45940.000753703702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45940.000753703702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45940.000753703702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45940.000753703702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45940.000753703702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45940.000753703702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45940.000753703702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45940.000753703702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45940.000753703702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45940.000753703702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45940.000753703702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45940.000753703702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45940.000753703702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45940.000753703702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45940.000753703702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45940.000753703702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45940.000753703702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45940.000753703702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45940.000753703702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45940.000753703702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45940.000753703702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45940.000753703702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45940.000753703702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45940.000753703702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45940.000753703702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45940.000753703702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45940.000753703702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45940.000753703702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45940.000753703702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45940.000753703702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45940.000753703702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45940.000753703702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45940.000753703702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45940.000753703702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45940.000753703702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45940.000753703702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45940.000753703702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45940.000753703702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45940.000753703702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45940.000753703702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45940.000753703702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45940.000753703702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45940.000753703702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45940.000753703702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45940.000753703702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45940.000753703702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45940.000753703702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45940.000753703702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45940.000753703702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45940.000753703702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45940.000753703702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45940.000753703702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45940.000753703702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45940.000753703702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45940.000753703702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45940.000753703702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45940.000753703702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45940.000753703702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45940.000753703702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45940.000753703702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45940.000753703702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45940.000753703702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45940.000753703702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45940.000753703702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45940.000753703702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45940.000753703702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45940.000753703702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45940.000753703702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45940.000753703702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45940.000753703702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45940.000753703702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45940.000753703702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45940.000753703702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45940.000753703702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45940.000753703702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45940.000753703702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45940.000753703702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45940.000753703702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45940.000753703702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45940.000753703702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45940.000753703702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45940.000753703702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45940.000753703702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45940.000753703702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45940.000753703702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45940.000753703702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45940.000753703702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45940.000753703702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45940.000753703702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45940.000753703702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45940.000753703702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45940.000753703702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45940.000753703702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45940.000753703702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45940.000753703702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45940.000753703702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45940.000753703702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45940.000753703702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45940.000753703702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45940.000753703702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45940.000753703702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45940.000753703702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45940.000753703702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45940.000753703702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45940.000753703702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45940.000753703702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45940.000753703702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45940.000753703702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45940.000753703702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45940.000753703702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45940.000753703702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45940.000753703702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45940.000753703702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45940.000753703702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45940.000753703702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45940.000753703702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45940.000753703702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45940.000753703702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45940.000753703702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45940.000753703702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45940.000753703702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45940.000753703702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45940.000753703702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45940.000753703702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45940.000753703702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45940.000753703702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45940.000753703702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45940.000753703702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45940.000753703702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45940.000753703702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45940.000753703702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45940.000753703702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45940.000753703702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45940.000753703702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45940.000753703702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45940.000753703702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45940.000753703702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45940.000753703702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45940.000753703702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45940.000753703702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45940.000753703702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45940.000753703702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45940.000753703702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45940.000753703702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45940.000753703702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45940.000753703702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45940.000753703702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45940.000753703702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45940.000753703702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45940.000753703702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45940.000753703702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45940.000753703702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45940.000753703702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45940.000753703702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45940.000753703702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45940.000753703702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45940.000753703702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45940.000753703702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45940.000753703702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45940.000753703702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45940.000753703702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45940.000753703702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45940.000753703702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45940.000753703702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45940.000753703702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45940.000753703702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45940.000753703702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45940.000753703702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45940.000753703702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45940.000753703702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45940.000753703702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45940.000753703702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45940.000753703702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45940.000753703702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45940.000753703702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45940.000753703702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45940.000753703702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45940.000753703702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45940.000753703702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45940.000753703702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45940.000753703702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45940.000753703702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45940.000753703702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45940.000753703702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45940.000753703702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45940.000753703702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45940.000753703702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45940.000753703702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45940.000753703702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45940.000753703702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45940.000753703702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45940.000753703702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45940.000753703702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45940.000753703702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45940.000753703702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45940.000753703702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45940.000753703702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45940.000753703702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45940.000753703702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45940.000753703702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45940.000753703702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45940.000753703702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45940.000753703702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45940.000753703702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45940.000753703702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45940.000753703702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45940.000753703702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45940.000753703702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45940.000753703702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45940.000753703702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45940.000753703702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45940.000753703702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45940.000753703702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45940.000753703702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45940.000753703702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45940.000753703702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45940.000753703702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45940.000753703702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45940.000753703702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45940.000753703702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45940.000753703702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45940.000753703702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45940.000753703702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45940.000753703702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45940.000753703702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45940.000753703702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45940.000753703702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45940.000753703702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45940.000753703702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45940.000753703702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45940.000753703702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45940.000753703702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45940.000753703702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45940.000753703702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45940.000753703702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45940.000753703702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45940.000753703702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45940.000753703702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45940.000753703702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45940.000753703702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45940.000753703702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45940.000753703702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45940.000753703702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45940.000753703702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45940.000753703702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45940.000753703702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45940.000753703702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45940.000753703702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45940.000753703702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45940.000753703702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45940.000753703702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45940.000753703702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45940.000753703702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45940.000753703702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45940.000753703702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45940.000753703702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45940.000753703702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45940.000753703702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45940.000753703702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45940.000753703702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45940.000753703702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45940.000753703702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45940.000753703702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45940.000753703702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45940.000753703702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45940.000753703702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45940.000753703702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45940.000753703702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45940.000753703702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45940.000753703702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45940.000753703702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45940.000753703702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45940.000753703702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45940.000753703702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45940.000753703702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45940.000753703702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45940.000753703702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45940.000753703702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45940.000753703702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45940.000753703702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45940.000753703702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45940.000753703702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45940.000753703702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45940.000753703702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45940.000753703702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45940.000753703702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45940.000753703702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45940.000753703702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45940.000753703702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45940.000753703702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45940.000753703702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45940.000753703702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45940.000753703702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45940.000753703702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45940.000753703702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45940.000753703702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45940.000753703702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45940.000753703702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45940.000753703702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45940.000753703702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45940.000753703702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45940.000753703702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45940.000753703702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45940.000753703702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45940.000753703702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45940.000753703702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45940.000753703702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45940.000753703702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45940.000753703702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45940.000753703702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45940.000753703702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45940.000753703702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45940.000753703702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45940.000753703702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45940.000753703702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45940.000753703702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45940.000753703702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45940.000753703702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45940.000753703702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45940.000753703702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45940.000753703702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45940.000753703702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45940.000753703702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45940.000753703702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45940.000753703702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45940.000753703702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45940.000753703702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45940.000753703702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45940.000753703702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45940.000753703702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45940.000753703702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45940.000753703702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45940.000753703702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45940.000753703702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45940.000753703702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45940.000753703702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45940.000753703702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45940.000753703702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45940.000753703702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45940.000753703702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45940.000753703702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45940.000753703702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45940.000753703702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45940.000753703702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45940.000753703702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45940.000753703702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45940.000753703702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45940.000753703702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45940.000753703702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45940.000753703702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45940.000753703702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45940.000753703702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45940.000753703702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45940.000753703702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45940.000753703702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45940.000753703702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45940.000753703702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45940.000753703702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45940.000753703702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45940.000753703702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45940.000753703702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45940.000753703702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45940.000753703702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45940.000753703702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45940.000753703702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45940.000753703702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45940.000753703702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45940.000753703702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45940.000753703702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45940.000753703702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45940.000753703702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45940.000753703702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45940.000753703702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45940.000753703702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45940.000753703702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45940.000753703702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45940.000753703702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45940.000753703702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45940.000753703702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45940.000753703702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45940.000753703702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45940.000753703702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45940.000753703702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45940.000753703702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45940.000753703702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45940.000753703702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45940.000753703702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45940.000753703702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45940.000753703702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45940.000753703702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45940.000753703702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45940.000753703702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45940.000753703702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45940.000753703702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45940.000753703702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45940.000753703702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45940.000753703702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45940.000753703702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45940.000753703702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45940.000753703702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45940.000753703702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45940.000753703702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45940.000753703702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45940.000753703702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45940.000753703702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45940.000753703702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45940.000753703702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45940.000753703702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45940.000753703702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45940.000753703702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45940.000753703702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45940.000753703702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45940.000753703702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45940.000753703702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45940.000753703702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45940.000753703702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45940.000753703702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45940.000753703702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45940.000753703702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45940.000753703702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45940.000753703702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45940.000753703702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45940.000753703702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45940.000753703702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45940.000753703702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45940.000753703702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45940.000753703702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45940.000753703702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45940.000753703702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45940.000753703702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45940.000753703702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45940.000753703702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45940.000753703702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45940.000753703702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45940.000753703702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45940.000753703702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45940.000753703702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45940.000753703702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45940.000753703702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45940.000753703702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45940.000753703702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45940.000753703702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45940.000753703702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45940.000753703702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45940.000753703702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45940.000753703702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45940.000753703702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45940.000753703702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45940.000753703702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45940.000753703702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45940.000753703702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45940.000753703702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45940.000753703702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45940.000753703702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45940.000753703702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45940.000753703702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45940.000753703702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45940.000753703702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45940.000753703702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45940.000753703702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45940.000753703702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45940.000753703702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45940.000753703702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45940.000753703702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45940.000753703702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45940.000753703702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45940.000753703702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45940.000753703702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45940.000753703702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45940.000753703702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45940.000753703702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45940.000753703702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45940.000753703702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45940.000753703702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45940.000753703702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45940.000753703702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45940.000753703702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45940.000753703702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45940.000753703702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45940.000753703702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45940.000753703702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45940.000753703702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45940.000753703702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45940.000753703702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45940.000753703702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45940.000753703702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45940.000753703702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45940.000753703702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45940.000753703702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45940.000753703702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45940.000753703702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45940.000753703702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45940.000753703702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45940.000753703702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45940.000753703702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45940.000753703702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45940.000753703702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45940.000753703702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45940.000753703702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45940.000753703702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45940.000753703702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45940.000753703702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45940.000753703702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45940.000753703702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45940.000753703702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45940.000753703702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45940.000753703702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45940.000753703702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45940.000753703702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45940.000753703702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45940.000753703702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45940.000753703702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45940.000753703702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45940.000753703702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45940.000753703702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45940.000753703702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45940.000753703702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45940.000753703702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45940.000753703702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45940.000753703702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45940.000753703702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45940.000753703702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45940.000753703702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45940.000753703702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45940.000753703702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45940.000753703702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45940.000753703702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45940.000753703702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45940.000753703702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45940.000753703702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45940.000753703702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45940.000753703702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45940.000753703702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45940.000753703702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45940.000753703702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45940.000753703702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45940.000753703702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45940.000753703702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45940.000753703702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45940.000753703702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45940.000753703702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45940.000753703702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45940.000753703702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45940.000753703702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45940.000753703702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45940.000753703702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45940.000753703702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45940.000753703702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45940.000753703702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45940.000753703702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45940.000753703702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45940.000753703702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45940.000753703702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45940.000753703702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45940.000753703702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45940.000753703702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45940.000753703702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45940.000753703702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45940.000753703702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45940.000753703702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45940.000753703702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45940.000753703702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45940.000753703702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45940.000753703702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45940.000753703702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45940.000753703702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45940.000753703702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236.52003611110558</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0.44350833333010087</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45940.000753703702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45940.000753703702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45940.000753703702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45940.000753703702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45940.000753703702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45940.000753703702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45940.000753703702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45940.000753703702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45940.000753703702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45940.000753703702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45940.000753703702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45940.000753703702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45940.000753703702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45940.000753703702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45940.000753703702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45940.000753703702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45940.000753703702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45940.000753703702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45940.000753703702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45940.000753703702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45940.000753703702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45940.000753703702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45940.000753703702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45940.000753703702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45940.000753703702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45940.000753703702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45940.000753703702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45940.000753703702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45940.000753703702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45940.000753703702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45940.000753703702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45940.000753703702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45940.000753703702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45940.000753703702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45940.000753703702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45940.000753703702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45940.000753703702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45940.000753703702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45940.000753703702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45940.000753703702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45940.000753703702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45940.000753703702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45940.000753703702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45940.000753703702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45940.000753703702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45940.000753703702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45940.000753703702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45940.000753703702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45940.000753703702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45940.000753703702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45940.000753703702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45940.000753703702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45940.000753703702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45940.000753703702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45940.000753703702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45940.000753703702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45940.000753703702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45940.000753703702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45940.000753703702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45940.000753703702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45940.000753703702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45940.000753703702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45940.000753703702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45940.000753703702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45940.000753703702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45940.000753703702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45940.000753703702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45940.000753703702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45940.000753703702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45940.000753703702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45940.000753703702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45940.000753703702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45940.000753703702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45940.000753703702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45940.000753703702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45940.000753703702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45940.000753703702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45940.000753703702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45940.000753703702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45940.000753703702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45940.000753703702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45940.000753703702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45940.000753703702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45940.000753703702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45940.000753703702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45940.000753703702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45940.000753703702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45940.000753703702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45940.000753703702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45940.000753703702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45940.000753703702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45940.000753703702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45940.000753703702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45940.000753703702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45940.000753703702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45940.000753703702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45940.000753703702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45940.000753703702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45940.000753703702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45940.000753703702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45940.000753703702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45940.000753703702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45940.000753703702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45940.000753703702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45940.000753703702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45940.000753703702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45940.000753703702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45940.000753703702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45940.000753703702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45940.000753703702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45940.000753703702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45940.000753703702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45940.000753703702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45940.000753703702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45940.000753703702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45940.000753703702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45940.000753703702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45940.000753703702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45940.000753703702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45940.000753703702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45940.000753703702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45940.000753703702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45940.000753703702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45940.000753703702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45940.000753703702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45940.000753703702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45940.000753703702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45940.000753703702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45940.000753703702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45940.000753703702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45940.000753703702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45940.000753703702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45940.000753703702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45940.000753703702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45940.000753703702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45940.000753703702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45940.000753703702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45940.000753703702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45940.000753703702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45940.000753703702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45940.000753703702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45940.000753703702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45940.000753703702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45940.000753703702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45940.000753703702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45940.000753703702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45940.000753703702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45940.000753703702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45940.000753703702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45940.000753703702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45940.000753703702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45940.000753703702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45940.000753703702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45940.000753703702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45940.000753703702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45940.000753703702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45940.000753703702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45940.000753703702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45940.000753703702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45940.000753703702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45940.000753703702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45940.000753703702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45940.000753703702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45940.000753703702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45940.000753703702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45940.000753703702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45940.000753703702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45940.000753703702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45940.000753703702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45940.000753703702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45940.000753703702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45940.000753703702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45940.000753703702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45940.000753703702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45940.000753703702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45940.000753703702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45940.000753703702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45940.000753703702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45940.000753703702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45940.000753703702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45940.000753703702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45940.000753703702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45940.000753703702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45940.000753703702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45940.000753703702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45940.000753703702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45940.000753703702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45940.000753703702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45940.000753703702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45940.000753703702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45940.000753703702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45940.000753703702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45940.000753703702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45940.000753703702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45940.000753703702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45940.000753703702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45940.000753703702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45940.000753703702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45940.000753703702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45940.000753703702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45940.000753703702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45940.000753703702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45940.000753703702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45940.000753703702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45940.000753703702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45940.000753703702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45940.000753703702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45940.000753703702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45940.000753703702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45940.000753703702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45940.000753703702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45940.000753703702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45940.000753703702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45940.000753703702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45940.000753703702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45940.000753703702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45940.000753703702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45940.000753703702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45940.000753703702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45940.000753703702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45940.000753703702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45940.000753703702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45940.000753703702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45940.000753703702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45940.000753703702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45940.000753703702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45940.000753703702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45940.000753703702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45940.000753703702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45940.000753703702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45940.000753703702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45940.000753703702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45940.000753703702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45940.000753703702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45940.000753703702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45940.000753703702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45940.000753703702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45940.000753703702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45940.000753703702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45940.000753703702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45940.000753703702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45940.000753703702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45940.000753703702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45940.000753703702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45940.000753703702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45940.000753703702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45940.000753703702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45940.000753703702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45940.000753703702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45940.000753703702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45940.000753703702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45940.000753703702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45940.000753703702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45940.000753703702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45940.000753703702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45940.000753703702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45940.000753703702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45940.000753703702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45940.000753703702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45940.000753703702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45940.000753703702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45940.000753703702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45940.000753703702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45940.000753703702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45940.000753703702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45940.000753703702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45940.000753703702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45940.000753703702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45940.000753703702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45940.000753703702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45940.000753703702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45940.000753703702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45940.000753703702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45940.000753703702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45940.000753703702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45940.000753703702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45940.000753703702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45940.000753703702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45940.000753703702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45940.000753703702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45940.000753703702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45940.000753703702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45940.000753703702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45940.000753703702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45940.000753703702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45940.000753703702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45940.000753703702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45940.000753703702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45940.000753703702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45940.000753703702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45940.000753703702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45940.000753703702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45940.000753703702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45940.000753703702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45940.000753703702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45940.000753703702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45940.000753703702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45940.000753703702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45940.000753703702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45940.000753703702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45940.000753703702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45940.000753703702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45940.000753703702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45940.000753703702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45940.000753703702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45940.000753703702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45940.000753703702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45940.000753703702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45940.000753703702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45940.000753703702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45940.000753703702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45940.000753703702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45940.000753703702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45940.000753703702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45940.000753703702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45940.000753703702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45940.000753703702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45940.000753703702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45940.000753703702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45940.000753703702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45940.000753703702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45940.000753703702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45940.000753703702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45940.000753703702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45940.000753703702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45940.000753703702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45940.000753703702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45940.000753703702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45940.000753703702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45940.000753703702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45940.000753703702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45940.000753703702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45940.000753703702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45940.000753703702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45940.000753703702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45940.000753703702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45940.000753703702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45940.000753703702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45940.000753703702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45940.000753703702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45940.000753703702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45940.000753703702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45940.000753703702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45940.000753703702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45940.000753703702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45940.000753703702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45940.000753703702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45940.000753703702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45940.000753703702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45940.000753703702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45940.000753703702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45940.000753703702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45940.000753703702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45940.000753703702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45940.000753703702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45940.000753703702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45940.000753703702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45940.000753703702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45940.000753703702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45940.000753703702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45940.000753703702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45940.000753703702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45940.000753703702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45940.000753703702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45940.000753703702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45940.000753703702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45940.000753703702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45940.000753703702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45940.000753703702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45940.000753703702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45940.000753703702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45940.000753703702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45940.000753703702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45940.000753703702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45940.000753703702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45940.000753703702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45940.000753703702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45940.000753703702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45940.000753703702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45940.000753703702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45940.000753703702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45940.000753703702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45940.000753703702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45940.000753703702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45940.000753703702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45940.000753703702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45940.000753703702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45940.000753703702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45940.000753703702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45940.000753703702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45940.000753703702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45940.000753703702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45940.000753703702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45940.000753703702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45940.000753703702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45940.000753703702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45940.000753703702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45940.000753703702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45940.000753703702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45940.000753703702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45940.000753703702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45940.000753703702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45940.000753703702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45940.000753703702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45940.000753703702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45940.000753703702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45940.000753703702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45940.000753703702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45940.000753703702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45940.000753703702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45940.000753703702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45940.000753703702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45940.000753703702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45940.000753703702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45940.000753703702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45940.000753703702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45940.000753703702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45940.000753703702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45940.000753703702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45940.000753703702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45940.000753703702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45940.000753703702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45940.000753703702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45940.000753703702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45940.000753703702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45940.000753703702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45940.000753703702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45940.000753703702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45940.000753703702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45940.000753703702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45940.000753703702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45940.000753703702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45940.000753703702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45940.000753703702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45940.000753703702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45940.000753703702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45940.000753703702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45940.000753703702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45940.000753703702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45940.000753703702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45940.000753703702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45940.000753703702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45940.000753703702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48.168693518513464</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13.811876388885139</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6" ca="1" si="1">IFERROR(NOW()-F4,"")</f>
        <v>0.11575370369973825</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1.5580092593154404E-2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39076</v>
      </c>
      <c r="L6" s="37" t="str">
        <f>IFERROR(VLOOKUP(D6,DB!A:I,9,0),"")</f>
        <v>Latis</v>
      </c>
    </row>
    <row r="7" spans="1:13" s="125" customFormat="1" ht="15">
      <c r="A7" s="126" t="s">
        <v>39077</v>
      </c>
      <c r="B7" s="126" t="str">
        <f>IFERROR(VLOOKUP(D7,DB!A:K,11,0),"")</f>
        <v>R5</v>
      </c>
      <c r="C7" s="126">
        <v>1</v>
      </c>
      <c r="D7" s="126" t="s">
        <v>37707</v>
      </c>
      <c r="E7" s="126" t="s">
        <v>38964</v>
      </c>
      <c r="F7" s="164">
        <v>45939.983206018522</v>
      </c>
      <c r="G7" s="163">
        <f ca="1">IFERROR(NOW()-F7,"")</f>
        <v>1.7547685180034023E-2</v>
      </c>
      <c r="H7" s="164">
        <v>45939.977546296293</v>
      </c>
      <c r="I7" s="126" t="str">
        <f>IFERROR(VLOOKUP(D7,DB!A:F,6,0),"")</f>
        <v>SCECO</v>
      </c>
      <c r="J7" s="126" t="str">
        <f>IFERROR(VLOOKUP(D7,DB!A:G,7,0),"")</f>
        <v>Dead</v>
      </c>
      <c r="K7" s="126" t="s">
        <v>39078</v>
      </c>
      <c r="L7" s="126" t="str">
        <f>IFERROR(VLOOKUP(D7,DB!A:I,9,0),"")</f>
        <v>Latis</v>
      </c>
    </row>
    <row r="8" spans="1:13" s="125" customFormat="1" ht="15">
      <c r="A8" s="126" t="s">
        <v>39079</v>
      </c>
      <c r="B8" s="126" t="str">
        <f>IFERROR(VLOOKUP(D8,DB!A:K,11,0),"")</f>
        <v>R5</v>
      </c>
      <c r="C8" s="126">
        <v>1</v>
      </c>
      <c r="D8" s="126" t="s">
        <v>35432</v>
      </c>
      <c r="E8" s="126" t="s">
        <v>38971</v>
      </c>
      <c r="F8" s="164">
        <v>45939.999178240738</v>
      </c>
      <c r="G8" s="163">
        <f ca="1">IFERROR(NOW()-F8,"")</f>
        <v>1.5754629639559425E-3</v>
      </c>
      <c r="H8" s="164">
        <v>45939.993310185186</v>
      </c>
      <c r="I8" s="126" t="str">
        <f>IFERROR(VLOOKUP(D8,DB!A:F,6,0),"")</f>
        <v>SCECO</v>
      </c>
      <c r="J8" s="126" t="str">
        <f>IFERROR(VLOOKUP(D8,DB!A:G,7,0),"")</f>
        <v>Weak</v>
      </c>
      <c r="K8" s="126" t="s">
        <v>39078</v>
      </c>
      <c r="L8" s="126" t="str">
        <f>IFERROR(VLOOKUP(D8,DB!A:I,9,0),"")</f>
        <v>Latis</v>
      </c>
    </row>
    <row r="9" spans="1:13" ht="15">
      <c r="A9" s="37"/>
      <c r="B9" s="37" t="str">
        <f>IFERROR(VLOOKUP(D9,DB!A:K,11,0),"")</f>
        <v/>
      </c>
      <c r="C9" s="37"/>
      <c r="D9" s="126"/>
      <c r="E9" s="37"/>
      <c r="F9" s="38"/>
      <c r="G9" s="39">
        <f t="shared" ca="1" si="1"/>
        <v>45940.000753703702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45940.000753703702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45940.000753703702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45940.000753703702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45940.000753703702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45940.000753703702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45940.000753703702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45940.000753703702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ref="G17:G48" ca="1" si="2">IFERROR(NOW()-F17,"")</f>
        <v>45940.000753703702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45940.000753703702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45940.000753703702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45940.000753703702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45940.000753703702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45940.000753703702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45940.000753703702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45940.000753703702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45940.000753703702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45940.000753703702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45940.000753703702</v>
      </c>
      <c r="H27" s="38"/>
      <c r="I27" s="37" t="str">
        <f>IFERROR(VLOOKUP(D27,DB!A:F,6,0),"")</f>
        <v/>
      </c>
      <c r="J27" s="37" t="str">
        <f>IFERROR(VLOOKUP(D27,DB!A:G,7,0),"")</f>
        <v/>
      </c>
      <c r="K27" s="37"/>
      <c r="L27" s="37" t="str">
        <f>IFERROR(VLOOKUP(D27,DB!A:I,9,0),"")</f>
        <v/>
      </c>
    </row>
    <row r="28" spans="1:12" ht="15">
      <c r="A28" s="84"/>
      <c r="B28" s="84" t="str">
        <f>IFERROR(VLOOKUP(D28,DB!A:K,11,0),"")</f>
        <v/>
      </c>
      <c r="C28" s="84"/>
      <c r="D28" s="84"/>
      <c r="E28" s="84"/>
      <c r="F28" s="123"/>
      <c r="G28" s="124">
        <f t="shared" ca="1" si="2"/>
        <v>45940.000753703702</v>
      </c>
      <c r="H28" s="123"/>
      <c r="I28" s="84" t="str">
        <f>IFERROR(VLOOKUP(D28,DB!A:F,6,0),"")</f>
        <v/>
      </c>
      <c r="J28" s="84" t="str">
        <f>IFERROR(VLOOKUP(D28,DB!A:G,7,0),"")</f>
        <v/>
      </c>
      <c r="K28" s="84"/>
      <c r="L28" s="84" t="str">
        <f>IFERROR(VLOOKUP(D28,DB!A:I,9,0),"")</f>
        <v/>
      </c>
    </row>
    <row r="29" spans="1:12" ht="15">
      <c r="A29" s="37"/>
      <c r="B29" s="37" t="str">
        <f>IFERROR(VLOOKUP(D29,DB!A:K,11,0),"")</f>
        <v/>
      </c>
      <c r="C29" s="37"/>
      <c r="D29" s="37"/>
      <c r="E29" s="37"/>
      <c r="F29" s="38"/>
      <c r="G29" s="39">
        <f t="shared" ca="1" si="2"/>
        <v>45940.000753703702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45940.000753703702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45940.000753703702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45940.000753703702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45940.000753703702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45940.000753703702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45940.000753703702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45940.000753703702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45940.000753703702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45940.000753703702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45940.000753703702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45940.000753703702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45940.000753703702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45940.000753703702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45940.000753703702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45940.000753703702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45940.000753703702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45940.000753703702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45940.000753703702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45940.000753703702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ref="G49:G80" ca="1" si="3">IFERROR(NOW()-F49,"")</f>
        <v>45940.000753703702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45940.000753703702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45940.000753703702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45940.000753703702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45940.000753703702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45940.000753703702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45940.000753703702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45940.000753703702</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3"/>
      <c r="G57" s="124">
        <f t="shared" ca="1" si="3"/>
        <v>45940.000753703702</v>
      </c>
      <c r="H57" s="123"/>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t="shared" ca="1" si="3"/>
        <v>45940.000753703702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45940.000753703702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45940.000753703702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45940.000753703702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45940.000753703702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45940.000753703702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45940.000753703702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45940.000753703702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45940.000753703702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45940.000753703702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45940.000753703702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45940.000753703702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45940.000753703702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45940.000753703702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45940.000753703702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45940.000753703702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45940.000753703702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45940.000753703702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45940.000753703702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45940.000753703702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45940.000753703702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45940.000753703702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45940.000753703702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ref="G81:G112" ca="1" si="4">IFERROR(NOW()-F81,"")</f>
        <v>45940.000753703702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45940.000753703702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45940.000753703702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45940.000753703702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45940.000753703702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45940.000753703702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45940.000753703702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45940.000753703702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45940.000753703702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45940.000753703702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45940.000753703702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45940.000753703702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45940.000753703702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45940.000753703702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45940.000753703702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45940.000753703702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45940.000753703702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45940.000753703702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45940.000753703702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45940.000753703702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45940.000753703702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45940.000753703702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45940.000753703702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45940.000753703702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45940.000753703702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45940.000753703702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45940.000753703702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45940.000753703702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45940.000753703702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45940.000753703702</v>
      </c>
      <c r="H110" s="38"/>
      <c r="I110" s="37" t="str">
        <f>IFERROR(VLOOKUP(D110,DB!A:F,6,0),"")</f>
        <v/>
      </c>
      <c r="J110" s="37" t="str">
        <f>IFERROR(VLOOKUP(D110,DB!A:G,7,0),"")</f>
        <v/>
      </c>
      <c r="K110" s="37"/>
      <c r="L110" s="37" t="str">
        <f>IFERROR(VLOOKUP(D110,DB!A:I,9,0),"")</f>
        <v/>
      </c>
    </row>
    <row r="111" spans="1:12" ht="15">
      <c r="A111" s="84"/>
      <c r="B111" s="84" t="str">
        <f>IFERROR(VLOOKUP(D111,DB!A:K,11,0),"")</f>
        <v/>
      </c>
      <c r="C111" s="84"/>
      <c r="D111" s="84"/>
      <c r="E111" s="84"/>
      <c r="F111" s="123"/>
      <c r="G111" s="124">
        <f t="shared" ca="1" si="4"/>
        <v>45940.000753703702</v>
      </c>
      <c r="H111" s="123"/>
      <c r="I111" s="84" t="str">
        <f>IFERROR(VLOOKUP(D111,DB!A:F,6,0),"")</f>
        <v/>
      </c>
      <c r="J111" s="84" t="str">
        <f>IFERROR(VLOOKUP(D111,DB!A:G,7,0),"")</f>
        <v/>
      </c>
      <c r="K111" s="84"/>
      <c r="L111" s="84" t="str">
        <f>IFERROR(VLOOKUP(D111,DB!A:I,9,0),"")</f>
        <v/>
      </c>
    </row>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3" ht="15"/>
    <row r="774" ht="15"/>
    <row r="781" ht="15"/>
    <row r="784" ht="15"/>
    <row r="786" ht="15"/>
    <row r="789" ht="15"/>
    <row r="797" ht="15"/>
    <row r="798" ht="15"/>
    <row r="800" ht="15"/>
    <row r="801" ht="15"/>
    <row r="805" ht="15"/>
    <row r="806" ht="15"/>
    <row r="808" ht="15"/>
    <row r="809" ht="15"/>
    <row r="810" ht="15"/>
    <row r="811" ht="15"/>
    <row r="812" ht="15"/>
    <row r="813" ht="15"/>
    <row r="814" ht="15"/>
    <row r="815"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2" ht="15"/>
    <row r="910" ht="15"/>
    <row r="911" ht="15"/>
    <row r="913" ht="15"/>
    <row r="914" ht="15"/>
    <row r="915" ht="15"/>
    <row r="917" ht="15"/>
    <row r="918" ht="15"/>
    <row r="922" ht="15"/>
    <row r="923" ht="15"/>
    <row r="925" ht="15"/>
    <row r="926" ht="15"/>
    <row r="928" ht="15"/>
    <row r="929" ht="15"/>
    <row r="930" ht="15"/>
    <row r="931" ht="15"/>
    <row r="932" ht="15"/>
    <row r="933" ht="15"/>
    <row r="934" ht="15"/>
    <row r="935" ht="15"/>
    <row r="936" ht="15"/>
    <row r="938" ht="15"/>
    <row r="939"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4" ht="15"/>
    <row r="985" ht="15"/>
    <row r="986" ht="15"/>
    <row r="987" ht="15"/>
    <row r="988" ht="15"/>
    <row r="989" ht="15"/>
    <row r="990" ht="15"/>
    <row r="991" ht="15"/>
    <row r="993" ht="15"/>
    <row r="994" ht="15"/>
    <row r="996" ht="15"/>
    <row r="997" ht="15"/>
    <row r="1000" ht="15"/>
    <row r="1001" ht="15"/>
    <row r="1004" ht="15"/>
    <row r="1007" ht="15"/>
    <row r="1008" ht="15"/>
    <row r="1010" ht="15"/>
    <row r="1011" ht="15"/>
    <row r="1013" ht="15"/>
    <row r="1014" ht="15"/>
    <row r="1016" ht="15"/>
    <row r="1017" ht="15"/>
    <row r="1019" ht="15"/>
    <row r="1020" ht="15"/>
    <row r="1021" ht="15"/>
    <row r="1022" ht="15"/>
    <row r="1023" ht="15"/>
    <row r="1024" ht="15"/>
    <row r="1025" ht="15"/>
    <row r="1026" ht="15"/>
    <row r="1027" ht="15"/>
    <row r="1028" ht="15"/>
    <row r="1029" ht="15"/>
    <row r="1030" ht="15"/>
    <row r="1031" ht="15"/>
    <row r="1032" ht="15"/>
    <row r="1033" ht="15"/>
    <row r="1034" ht="15"/>
    <row r="1035" ht="15"/>
    <row r="1038" ht="15"/>
    <row r="1209" ht="15"/>
    <row r="1210" ht="15"/>
    <row r="1212" ht="15"/>
    <row r="1213"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7" ht="15"/>
    <row r="1284" ht="15"/>
    <row r="1287" ht="15"/>
    <row r="1288" ht="15"/>
    <row r="1290" ht="15"/>
    <row r="1291" ht="15"/>
    <row r="1292" ht="15"/>
    <row r="1295" ht="15"/>
    <row r="1296" ht="15"/>
    <row r="1299" ht="15"/>
    <row r="1301" ht="15"/>
    <row r="1302" ht="15"/>
    <row r="1304" ht="15"/>
    <row r="1305" ht="15"/>
    <row r="1307" ht="15"/>
    <row r="1308"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4" ht="15"/>
    <row r="1342" ht="15"/>
    <row r="1344" ht="15"/>
    <row r="1345" ht="15"/>
    <row r="1346" ht="15"/>
    <row r="1347" ht="15"/>
    <row r="1348" ht="15"/>
    <row r="1349" ht="15"/>
    <row r="1350" ht="15"/>
    <row r="1351" ht="15"/>
    <row r="1352" ht="15"/>
    <row r="1353" ht="15"/>
    <row r="1354" ht="15"/>
    <row r="1355" ht="15"/>
    <row r="1356" ht="15"/>
    <row r="1357" ht="15"/>
    <row r="1358" ht="15"/>
    <row r="1359" ht="15"/>
    <row r="1360" ht="15"/>
    <row r="1362" ht="15"/>
    <row r="1366" ht="15"/>
    <row r="1367" ht="15"/>
    <row r="1368" ht="15"/>
    <row r="1370" ht="15"/>
    <row r="1371" ht="15"/>
    <row r="1372" ht="15"/>
    <row r="1373" ht="15"/>
    <row r="1374" ht="15"/>
    <row r="1375"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tabSelected="1" workbookViewId="0">
      <selection activeCell="K16" sqref="K1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39080</v>
      </c>
      <c r="B2" s="149" t="s">
        <v>5398</v>
      </c>
      <c r="C2" s="148">
        <v>1</v>
      </c>
      <c r="D2" s="149" t="s">
        <v>34463</v>
      </c>
      <c r="E2" s="148" t="s">
        <v>39081</v>
      </c>
      <c r="F2" s="150">
        <v>45926.772847222222</v>
      </c>
      <c r="G2" s="151">
        <f ca="1">IFERROR(NOW()-F2,"-")</f>
        <v>13.227906481479295</v>
      </c>
      <c r="H2" s="152">
        <v>45927.449074074102</v>
      </c>
      <c r="I2" s="149" t="str">
        <f>IFERROR(VLOOKUP(D2,DB!A:F,6,0),"")</f>
        <v>SCECO</v>
      </c>
      <c r="J2" s="149" t="str">
        <f>IFERROR(VLOOKUP(D2,DB!A:G,7,0),"")</f>
        <v>Weak</v>
      </c>
      <c r="K2" s="148" t="s">
        <v>39082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39083</v>
      </c>
      <c r="B3" s="149" t="str">
        <f>IFERROR(VLOOKUP(D3,DB!A:K,11,0),"")</f>
        <v>R6</v>
      </c>
      <c r="C3" s="148">
        <v>1</v>
      </c>
      <c r="D3" s="149" t="s">
        <v>34282</v>
      </c>
      <c r="E3" s="148" t="s">
        <v>38964</v>
      </c>
      <c r="F3" s="152">
        <v>45939.529062499998</v>
      </c>
      <c r="G3" s="151">
        <f ca="1">IFERROR(NOW()-F3,"-")</f>
        <v>0.47169120370381279</v>
      </c>
      <c r="H3" s="152">
        <v>45927.987534722219</v>
      </c>
      <c r="I3" s="149" t="str">
        <f>IFERROR(VLOOKUP(D3,DB!A:F,6,0),"")</f>
        <v>SCECO</v>
      </c>
      <c r="J3" s="149" t="str">
        <f>IFERROR(VLOOKUP(D3,DB!A:G,7,0),"")</f>
        <v>Vandalized</v>
      </c>
      <c r="K3" s="148" t="s">
        <v>39084</v>
      </c>
      <c r="L3" s="149" t="str">
        <f>IFERROR(VLOOKUP(D3,DB!A:I,9,0),"")</f>
        <v>Latis</v>
      </c>
    </row>
    <row r="4" spans="1:16383" ht="31.5" customHeight="1">
      <c r="A4" s="148" t="s">
        <v>39085</v>
      </c>
      <c r="B4" s="149" t="s">
        <v>5398</v>
      </c>
      <c r="C4" s="148">
        <v>1</v>
      </c>
      <c r="D4" s="149" t="s">
        <v>32861</v>
      </c>
      <c r="E4" s="148" t="s">
        <v>39081</v>
      </c>
      <c r="F4" s="150">
        <v>45933.880972222221</v>
      </c>
      <c r="G4" s="151">
        <f ca="1">IFERROR(NOW()-F4,"-")</f>
        <v>6.1197814814804588</v>
      </c>
      <c r="H4" s="152">
        <v>45929.455266203702</v>
      </c>
      <c r="I4" s="149" t="str">
        <f>IFERROR(VLOOKUP(D4,DB!A:F,6,0),"")</f>
        <v>SCECO</v>
      </c>
      <c r="J4" s="149" t="str">
        <f>IFERROR(VLOOKUP(D4,DB!A:G,7,0),"")</f>
        <v>In progress</v>
      </c>
      <c r="K4" s="148" t="s">
        <v>39086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39087</v>
      </c>
      <c r="B5" s="149" t="s">
        <v>5398</v>
      </c>
      <c r="C5" s="148">
        <v>1</v>
      </c>
      <c r="D5" s="149" t="s">
        <v>33408</v>
      </c>
      <c r="E5" s="148" t="s">
        <v>38964</v>
      </c>
      <c r="F5" s="150">
        <v>45939.857638888891</v>
      </c>
      <c r="G5" s="151">
        <f ca="1">IFERROR(NOW()-F5,"-")</f>
        <v>0.14311481481126975</v>
      </c>
      <c r="H5" s="152">
        <v>45934.470231481479</v>
      </c>
      <c r="I5" s="149" t="str">
        <f>IFERROR(VLOOKUP(D5,DB!A:F,6,0),"")</f>
        <v>SCECO</v>
      </c>
      <c r="J5" s="149" t="str">
        <f>IFERROR(VLOOKUP(D5,DB!A:G,7,0),"")</f>
        <v>Dead</v>
      </c>
      <c r="K5" s="148" t="s">
        <v>39086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39088</v>
      </c>
      <c r="B6" s="156" t="str">
        <f>IFERROR(VLOOKUP(D6,DB!A:K,11,0),"")</f>
        <v>R6</v>
      </c>
      <c r="C6" s="156">
        <v>1</v>
      </c>
      <c r="D6" s="156" t="s">
        <v>33325</v>
      </c>
      <c r="E6" s="156" t="s">
        <v>38964</v>
      </c>
      <c r="F6" s="161">
        <v>45939.789467592593</v>
      </c>
      <c r="G6" s="151">
        <f ca="1">IFERROR(NOW()-F6,"-")</f>
        <v>0.21128611110907514</v>
      </c>
      <c r="H6" s="161">
        <v>45939.783831018518</v>
      </c>
      <c r="I6" s="156" t="str">
        <f>IFERROR(VLOOKUP(D6,DB!A:F,6,0),"")</f>
        <v>Generator-SG</v>
      </c>
      <c r="J6" s="156" t="str">
        <f>IFERROR(VLOOKUP(D6,DB!A:G,7,0),"")</f>
        <v>Vandalized</v>
      </c>
      <c r="K6" s="156" t="s">
        <v>39089</v>
      </c>
      <c r="L6" s="156" t="str">
        <f>IFERROR(VLOOKUP(D6,DB!A:I,9,0),"")</f>
        <v>Latis</v>
      </c>
    </row>
    <row r="7" spans="1:16383" ht="31.5" customHeight="1">
      <c r="A7" s="156" t="s">
        <v>39090</v>
      </c>
      <c r="B7" s="156" t="str">
        <f>IFERROR(VLOOKUP(D7,DB!A:K,11,0),"")</f>
        <v>R6</v>
      </c>
      <c r="C7" s="156">
        <v>1</v>
      </c>
      <c r="D7" s="156" t="s">
        <v>37772</v>
      </c>
      <c r="E7" s="156" t="s">
        <v>38964</v>
      </c>
      <c r="F7" s="161">
        <v>45939.980104166665</v>
      </c>
      <c r="G7" s="151">
        <f ca="1">IFERROR(NOW()-F7,"-")</f>
        <v>2.0649537036661059E-2</v>
      </c>
      <c r="H7" s="161">
        <v>45939.974421296298</v>
      </c>
      <c r="I7" s="156" t="str">
        <f>IFERROR(VLOOKUP(D7,DB!A:F,6,0),"")</f>
        <v>Generator-SG</v>
      </c>
      <c r="J7" s="156" t="str">
        <f>IFERROR(VLOOKUP(D7,DB!A:G,7,0),"")</f>
        <v>Vandalized</v>
      </c>
      <c r="K7" s="156" t="s">
        <v>39091</v>
      </c>
      <c r="L7" s="156" t="str">
        <f>IFERROR(VLOOKUP(D7,DB!A:I,9,0),"")</f>
        <v>Latis</v>
      </c>
    </row>
    <row r="8" spans="1:16383" ht="31.5" customHeight="1">
      <c r="A8" s="156"/>
      <c r="B8" s="156" t="str">
        <f>IFERROR(VLOOKUP(D8,DB!A:K,11,0),"")</f>
        <v/>
      </c>
      <c r="C8" s="156"/>
      <c r="D8" s="156"/>
      <c r="E8" s="156"/>
      <c r="F8" s="156"/>
      <c r="G8" s="151">
        <f ca="1">IFERROR(NOW()-F8,"-")</f>
        <v>45940.000753703702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45940.000753703702</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45940.000753703702</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45940.000753703702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45940.000753703702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45940.000753703702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45940.000753703702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45940.000753703702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45940.000753703702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45940.000753703702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45940.000753703702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45940.000753703702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45940.000753703702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45940.000753703702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45940.000753703702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45940.000753703702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45940.000753703702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45940.000753703702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45940.000753703702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45940.000753703702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45940.000753703702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45940.000753703702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45940.000753703702</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45940.000753703702</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45940.000753703702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45940.000753703702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45940.000753703702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45940.000753703702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45940.000753703702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45940.000753703702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45940.000753703702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45940.000753703702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45940.000753703702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45940.000753703702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45940.000753703702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45940.000753703702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45940.000753703702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45940.000753703702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45940.000753703702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45940.000753703702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45940.000753703702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45940.000753703702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45940.000753703702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45940.000753703702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45940.000753703702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45940.000753703702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45940.000753703702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45940.000753703702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45940.000753703702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45940.000753703702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45940.000753703702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45940.000753703702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45940.000753703702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45940.000753703702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45940.000753703702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45940.000753703702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45940.000753703702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45940.000753703702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45940.000753703702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45940.000753703702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45940.000753703702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45940.000753703702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45940.000753703702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45940.000753703702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45940.000753703702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45940.000753703702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45940.000753703702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45940.000753703702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45940.000753703702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45940.000753703702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45940.000753703702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45940.000753703702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45940.000753703702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45940.000753703702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45940.000753703702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45940.000753703702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45940.000753703702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45940.000753703702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45940.000753703702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45940.000753703702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45940.000753703702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45940.000753703702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45940.000753703702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45940.000753703702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45940.000753703702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45940.000753703702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45940.000753703702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45940.000753703702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45940.000753703702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45940.000753703702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45940.000753703702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45940.000753703702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45940.000753703702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45940.000753703702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45940.000753703702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45940.000753703702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45940.000753703702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45940.000753703702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45940.000753703702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45940.000753703702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45940.000753703702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45940.000753703702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45940.000753703702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45940.000753703702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45940.000753703702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45940.000753703702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45940.000753703702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45940.000753703702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45940.000753703702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45940.000753703702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45940.000753703702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45940.000753703702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45940.000753703702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45940.000753703702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45940.000753703702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45940.000753703702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45940.000753703702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45940.000753703702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45940.000753703702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45940.000753703702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45940.000753703702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45940.000753703702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45940.000753703702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45940.000753703702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45940.000753703702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45940.000753703702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45940.000753703702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45940.000753703702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45940.000753703702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45940.000753703702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45940.000753703702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45940.000753703702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45940.000753703702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45940.000753703702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45940.000753703702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45940.000753703702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45940.000753703702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45940.000753703702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45940.000753703702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45940.000753703702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45940.000753703702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45940.000753703702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45940.000753703702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45940.000753703702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45940.000753703702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45940.000753703702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45940.000753703702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45940.000753703702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45940.000753703702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45940.000753703702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45940.000753703702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45940.000753703702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45940.000753703702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45940.000753703702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45940.000753703702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45940.000753703702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45940.000753703702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45940.000753703702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45940.000753703702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45940.000753703702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45940.000753703702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45940.000753703702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45940.000753703702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45940.000753703702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45940.000753703702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45940.000753703702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45940.000753703702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45940.000753703702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45940.000753703702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45940.000753703702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45940.000753703702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45940.000753703702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45940.000753703702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45940.000753703702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45940.000753703702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45940.000753703702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45940.000753703702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45940.000753703702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45940.000753703702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45940.000753703702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45940.000753703702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45940.000753703702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45940.000753703702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45940.000753703702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45940.000753703702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45940.000753703702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45940.000753703702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45940.000753703702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45940.000753703702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45940.000753703702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45940.000753703702</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