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832" documentId="13_ncr:1_{F6CB121F-512D-4AA6-A0C1-0FB36C537598}" xr6:coauthVersionLast="47" xr6:coauthVersionMax="47" xr10:uidLastSave="{D3F19BF6-1291-419A-83D6-4A92CBC74B85}"/>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<sst xmlns="http://schemas.openxmlformats.org/spreadsheetml/2006/main" count="179028" uniqueCount="39106">
  <si>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</si>
  <si>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</si>
  <si>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</si>
  <si>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</si>
  <si>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</si>
  <si>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</si>
  <si>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</si>
  <si>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</si>
  <si>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</si>
  <si>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</si>
  <si>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</si>
  <si>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</si>
  <si>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</si>
  <si>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</si>
  <si>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</si>
  <si>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</si>
  <si>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</si>
  <si>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</si>
  <si>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</si>
  <si>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</si>
  <si>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</si>
  <si>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</si>
  <si>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</si>
  <si>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</si>
  <si>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</si>
  <si>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</si>
  <si>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</si>
  <si>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</si>
  <si>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</si>
  <si>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</si>
  <si>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</si>
  <si>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</si>
  <si>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</si>
  <si>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</si>
  <si>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</si>
  <si>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</si>
  <si>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</si>
  <si>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</si>
  <si>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</si>
  <si>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</si>
  <si>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</si>
  <si>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</si>
  <si>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</si>
  <si>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</si>
  <si>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</si>
  <si>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</si>
  <si>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</si>
  <si>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</si>
  <si>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</si>
  <si>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</si>
  <si>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</si>
  <si>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</si>
  <si>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</si>
  <si>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</si>
  <si>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</si>
  <si>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</si>
  <si>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</si>
  <si>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</si>
  <si>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</si>
  <si>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</si>
  <si>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</si>
  <si>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</si>
  <si>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</si>
  <si>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</si>
  <si>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</si>
  <si>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</si>
  <si>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</si>
  <si>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</si>
  <si>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</si>
  <si>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</si>
  <si>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</si>
  <si>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</si>
  <si>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</si>
  <si>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</si>
  <si>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</si>
  <si>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</si>
  <si>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</si>
  <si>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</si>
  <si>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</si>
  <si>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</si>
  <si>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</si>
  <si>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</si>
  <si>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</si>
  <si>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</si>
  <si>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</si>
  <si>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</si>
  <si>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</si>
  <si>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</si>
  <si>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</si>
  <si>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</si>
  <si>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</si>
  <si>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</si>
  <si>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</si>
  <si>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</si>
  <si>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</si>
  <si>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</si>
  <si>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</si>
  <si>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</si>
  <si>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</si>
  <si>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</si>
  <si>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</si>
  <si>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</si>
  <si>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</si>
  <si>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</si>
  <si>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</si>
  <si>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</si>
  <si>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</si>
  <si>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</si>
  <si>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</si>
  <si>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</si>
  <si>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</si>
  <si>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</si>
  <si>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</si>
  <si>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</si>
  <si>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</si>
  <si>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</si>
  <si>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</si>
  <si>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</si>
  <si>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</si>
  <si>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</si>
  <si>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</si>
  <si>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</si>
  <si>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</si>
  <si>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</si>
  <si>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</si>
  <si>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</si>
  <si>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</si>
  <si>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</si>
  <si>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</si>
  <si>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</si>
  <si>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</si>
  <si>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</si>
  <si>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</si>
  <si>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</si>
  <si>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</si>
  <si>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</si>
  <si>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</si>
  <si>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</si>
  <si>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</si>
  <si>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</si>
  <si>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</si>
  <si>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</si>
  <si>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</si>
  <si>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</si>
  <si>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</si>
  <si>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</si>
  <si>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</si>
  <si>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</si>
  <si>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</si>
  <si>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</si>
  <si>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</si>
  <si>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</si>
  <si>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</si>
  <si>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</si>
  <si>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</si>
  <si>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</si>
  <si>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</si>
  <si>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</si>
  <si>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</si>
  <si>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</si>
  <si>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</si>
  <si>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</si>
  <si>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</si>
  <si>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</si>
  <si>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</si>
  <si>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</si>
  <si>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</si>
  <si>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</si>
  <si>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</si>
  <si>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</si>
  <si>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</si>
  <si>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</si>
  <si>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</si>
  <si>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</si>
  <si>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</si>
  <si>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</si>
  <si>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</si>
  <si>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</si>
  <si>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</si>
  <si>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</si>
  <si>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</si>
  <si>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</si>
  <si>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</si>
  <si>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</si>
  <si>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</si>
  <si>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</si>
  <si>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</si>
  <si>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</si>
  <si>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</si>
  <si>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</si>
  <si>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</si>
  <si>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</si>
  <si>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</si>
  <si>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</si>
  <si>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</si>
  <si>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</si>
  <si>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</si>
  <si>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</si>
  <si>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</si>
  <si>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</si>
  <si>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</si>
  <si>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</si>
  <si>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</si>
  <si>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</si>
  <si>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</si>
  <si>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</si>
  <si>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</si>
  <si>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</si>
  <si>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</si>
  <si>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</si>
  <si>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</si>
  <si>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</si>
  <si>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</si>
  <si>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</si>
  <si>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</si>
  <si>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</si>
  <si>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</si>
  <si>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</si>
  <si>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</si>
  <si>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</si>
  <si>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</si>
  <si>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</si>
  <si>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</si>
  <si>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</si>
  <si>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</si>
  <si>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</si>
  <si>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</si>
  <si>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</si>
  <si>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</si>
  <si>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</si>
  <si>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</si>
  <si>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</si>
  <si>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</si>
  <si>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</si>
  <si>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</si>
  <si>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</si>
  <si>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</si>
  <si>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</si>
  <si>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</si>
  <si>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</si>
  <si>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</si>
  <si>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</si>
  <si>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</si>
  <si>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</si>
  <si>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</si>
  <si>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</si>
  <si>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</si>
  <si>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</si>
  <si>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</si>
  <si>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</si>
  <si>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</si>
  <si>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</si>
  <si>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</si>
  <si>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</si>
  <si>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</si>
  <si>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</si>
  <si>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</si>
  <si>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</si>
  <si>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</si>
  <si>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</si>
  <si>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</si>
  <si>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</si>
  <si>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</si>
  <si>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</si>
  <si>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</si>
  <si>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</si>
  <si>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</si>
  <si>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</si>
  <si>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</si>
  <si>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</si>
  <si>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</si>
  <si>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</si>
  <si>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</si>
  <si>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</si>
  <si>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</si>
  <si>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</si>
  <si>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</si>
  <si>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</si>
  <si>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</si>
  <si>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</si>
  <si>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</si>
  <si>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</si>
  <si>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</si>
  <si>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</si>
  <si>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</si>
  <si>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</si>
  <si>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</si>
  <si>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</si>
  <si>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</si>
  <si>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</si>
  <si>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</si>
  <si>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</si>
  <si>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</si>
  <si>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</si>
  <si>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</si>
  <si>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</si>
  <si>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</si>
  <si>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</si>
  <si>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</si>
  <si>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</si>
  <si>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</si>
  <si>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</si>
  <si>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</si>
  <si>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</si>
  <si>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</si>
  <si>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</si>
  <si>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</si>
  <si>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</si>
  <si>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</si>
  <si>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</si>
  <si>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</si>
  <si>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</si>
  <si>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</si>
  <si>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</si>
  <si>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</si>
  <si>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</si>
  <si>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</si>
  <si>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</si>
  <si>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</si>
  <si>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</si>
  <si>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</si>
  <si>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</si>
  <si>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</si>
  <si>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</si>
  <si>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</si>
  <si>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</si>
  <si>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</si>
  <si>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</si>
  <si>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</si>
  <si>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</si>
  <si>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</si>
  <si>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</si>
  <si>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</si>
  <si>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</si>
  <si>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</si>
  <si>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</si>
  <si>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</si>
  <si>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</si>
  <si>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</si>
  <si>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</si>
  <si>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</si>
  <si>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</si>
  <si>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</si>
  <si>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</si>
  <si>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</si>
  <si>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</si>
  <si>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</si>
  <si>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</si>
  <si>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</si>
  <si>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</si>
  <si>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</si>
  <si>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</si>
  <si>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</si>
  <si>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</si>
  <si>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</si>
  <si>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</si>
  <si>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</si>
  <si>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</si>
  <si>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</si>
  <si>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</si>
  <si>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</si>
  <si>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</si>
  <si>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</si>
  <si>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</si>
  <si>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</si>
  <si>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</si>
  <si>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</si>
  <si>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</si>
  <si>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</si>
  <si>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</si>
  <si>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</si>
  <si>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</si>
  <si>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</si>
  <si>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</si>
  <si>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</si>
  <si>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</si>
  <si>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</si>
  <si>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</si>
  <si>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</si>
  <si>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</si>
  <si>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</si>
  <si>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</si>
  <si>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</si>
  <si>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</si>
  <si>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</si>
  <si>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</si>
  <si>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</si>
  <si>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</si>
  <si>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</si>
  <si>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</si>
  <si>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</si>
  <si>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</si>
  <si>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</si>
  <si>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</si>
  <si>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</si>
  <si>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</si>
  <si>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</si>
  <si>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</si>
  <si>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</si>
  <si>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</si>
  <si>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</si>
  <si>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</si>
  <si>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</si>
  <si>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</si>
  <si>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</si>
  <si>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</si>
  <si>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</si>
  <si>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</si>
  <si>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</si>
  <si>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</si>
  <si>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</si>
  <si>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</si>
  <si>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</si>
  <si>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</si>
  <si>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</si>
  <si>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</si>
  <si>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</si>
  <si>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</si>
  <si>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</si>
  <si>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</si>
  <si>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</si>
  <si>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</si>
  <si>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</si>
  <si>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</si>
  <si>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</si>
  <si>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</si>
  <si>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</si>
  <si>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</si>
  <si>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</si>
  <si>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</si>
  <si>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</si>
  <si>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</si>
  <si>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</si>
  <si>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</si>
  <si>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</si>
  <si>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</si>
  <si>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</si>
  <si>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</si>
  <si>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</si>
  <si>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</si>
  <si>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</si>
  <si>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</si>
  <si>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</si>
  <si>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</si>
  <si>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</si>
  <si>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</si>
  <si>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</si>
  <si>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</si>
  <si>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</si>
  <si>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</si>
  <si>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</si>
  <si>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</si>
  <si>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</si>
  <si>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</si>
  <si>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</si>
  <si>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</si>
  <si>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</si>
  <si>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</si>
  <si>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</si>
  <si>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</si>
  <si>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</si>
  <si>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</si>
  <si>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</si>
  <si>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</si>
  <si>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</si>
  <si>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</si>
  <si>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</si>
  <si>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</si>
  <si>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</si>
  <si>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</si>
  <si>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</si>
  <si>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</si>
  <si>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</si>
  <si>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</si>
  <si>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</si>
  <si>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</si>
  <si>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</si>
  <si>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</si>
  <si>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</si>
  <si>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</si>
  <si>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</si>
  <si>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</si>
  <si>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</si>
  <si>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</si>
  <si>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</si>
  <si>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</si>
  <si>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</si>
  <si>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</si>
  <si>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</si>
  <si>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</si>
  <si>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</si>
  <si>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</si>
  <si>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</si>
  <si>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</si>
  <si>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</si>
  <si>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</si>
  <si>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</si>
  <si>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</si>
  <si>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</si>
  <si>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</si>
  <si>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</si>
  <si>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</si>
  <si>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</si>
  <si>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</si>
  <si>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</si>
  <si>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</si>
  <si>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</si>
  <si>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</si>
  <si>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</si>
  <si>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</si>
  <si>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</si>
  <si>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</si>
  <si>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</si>
  <si>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</si>
  <si>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</si>
  <si>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</si>
  <si>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</si>
  <si>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</si>
  <si>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</si>
  <si>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</si>
  <si>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</si>
  <si>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</si>
  <si>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</si>
  <si>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</si>
  <si>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</si>
  <si>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</si>
  <si>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</si>
  <si>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</si>
  <si>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</si>
  <si>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</si>
  <si>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</si>
  <si>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</si>
  <si>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</si>
  <si>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</si>
  <si>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</si>
  <si>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</si>
  <si>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</si>
  <si>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</si>
  <si>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</si>
  <si>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</si>
  <si>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</si>
  <si>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</si>
  <si>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</si>
  <si>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</si>
  <si>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</si>
  <si>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</si>
  <si>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</si>
  <si>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</si>
  <si>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</si>
  <si>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</si>
  <si>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</si>
  <si>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</si>
  <si>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</si>
  <si>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</si>
  <si>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</si>
  <si>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</si>
  <si>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</si>
  <si>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</si>
  <si>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</si>
  <si>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</si>
  <si>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</si>
  <si>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</si>
  <si>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</si>
  <si>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</si>
  <si>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</si>
  <si>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</si>
  <si>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</si>
  <si>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</si>
  <si>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</si>
  <si>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</si>
  <si>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</si>
  <si>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</si>
  <si>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</si>
  <si>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</si>
  <si>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</si>
  <si>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</si>
  <si>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</si>
  <si>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</si>
  <si>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</si>
  <si>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</si>
  <si>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</si>
  <si>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</si>
  <si>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</si>
  <si>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</si>
  <si>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</si>
  <si>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</si>
  <si>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</si>
  <si>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</si>
  <si>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</si>
  <si>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</si>
  <si>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</si>
  <si>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</si>
  <si>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</si>
  <si>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</si>
  <si>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</si>
  <si>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</si>
  <si>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</si>
  <si>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</si>
  <si>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</si>
  <si>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</si>
  <si>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</si>
  <si>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</si>
  <si>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</si>
  <si>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</si>
  <si>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</si>
  <si>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</si>
  <si>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</si>
  <si>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</si>
  <si>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</si>
  <si>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</si>
  <si>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</si>
  <si>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</si>
  <si>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</si>
  <si>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</si>
  <si>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</si>
  <si>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</si>
  <si>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</si>
  <si>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</si>
  <si>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</si>
  <si>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</si>
  <si>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</si>
  <si>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</si>
  <si>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</si>
  <si>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</si>
  <si>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</si>
  <si>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</si>
  <si>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</si>
  <si>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</si>
  <si>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</si>
  <si>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</si>
  <si>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</si>
  <si>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</si>
  <si>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</si>
  <si>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</si>
  <si>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</si>
  <si>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</si>
  <si>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</si>
  <si>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</si>
  <si>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</si>
  <si>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</si>
  <si>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</si>
  <si>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</si>
  <si>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</si>
  <si>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</si>
  <si>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</si>
  <si>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</si>
  <si>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</si>
  <si>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</si>
  <si>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</si>
  <si>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</si>
  <si>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</si>
  <si>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</si>
  <si>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</si>
  <si>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</si>
  <si>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</si>
  <si>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</si>
  <si>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</si>
  <si>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</si>
  <si>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</si>
  <si>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</si>
  <si>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</si>
  <si>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</si>
  <si>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</si>
  <si>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</si>
  <si>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</si>
  <si>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</si>
  <si>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</si>
  <si>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</si>
  <si>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</si>
  <si>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</si>
  <si>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</si>
  <si>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</si>
  <si>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</si>
  <si>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</si>
  <si>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</si>
  <si>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</si>
  <si>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</si>
  <si>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</si>
  <si>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</si>
  <si>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</si>
  <si>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</si>
  <si>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</si>
  <si>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</si>
  <si>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</si>
  <si>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</si>
  <si>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</si>
  <si>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</si>
  <si>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</si>
  <si>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</si>
  <si>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</si>
  <si>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</si>
  <si>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</si>
  <si>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</si>
  <si>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</si>
  <si>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</si>
  <si>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</si>
  <si>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</si>
  <si>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</si>
  <si>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</si>
  <si>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</si>
  <si>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</si>
  <si>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</si>
  <si>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</si>
  <si>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</si>
  <si>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</si>
  <si>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</si>
  <si>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</si>
  <si>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</si>
  <si>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</si>
  <si>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</si>
  <si>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</si>
  <si>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</si>
  <si>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</si>
  <si>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</si>
  <si>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</si>
  <si>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</si>
  <si>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</si>
  <si>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</si>
  <si>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</si>
  <si>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</si>
  <si>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</si>
  <si>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</si>
  <si>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</si>
  <si>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</si>
  <si>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</si>
  <si>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</si>
  <si>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</si>
  <si>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</si>
  <si>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</si>
  <si>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</si>
  <si>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</si>
  <si>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</si>
  <si>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</si>
  <si>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</si>
  <si>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</si>
  <si>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</si>
  <si>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</si>
  <si>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</si>
  <si>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</si>
  <si>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</si>
  <si>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</si>
  <si>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</si>
  <si>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</si>
  <si>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</si>
  <si>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</si>
  <si>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</si>
  <si>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</si>
  <si>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</si>
  <si>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</si>
  <si>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</si>
  <si>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</si>
  <si>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</si>
  <si>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</si>
  <si>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</si>
  <si>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</si>
  <si>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</si>
  <si>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</si>
  <si>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</si>
  <si>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</si>
  <si>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</si>
  <si>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</si>
  <si>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</si>
  <si>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</si>
  <si>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</si>
  <si>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</si>
  <si>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</si>
  <si>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</si>
  <si>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</si>
  <si>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</si>
  <si>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</si>
  <si>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</si>
  <si>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</si>
  <si>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</si>
  <si>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</si>
  <si>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</si>
  <si>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</si>
  <si>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</si>
  <si>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</si>
  <si>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</si>
  <si>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</si>
  <si>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</si>
  <si>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</si>
  <si>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</si>
  <si>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</si>
  <si>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</si>
  <si>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</si>
  <si>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</si>
  <si>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</si>
  <si>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</si>
  <si>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</si>
  <si>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</si>
  <si>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</si>
  <si>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</si>
  <si>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</si>
  <si>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</si>
  <si>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</si>
  <si>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</si>
  <si>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</si>
  <si>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</si>
  <si>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</si>
  <si>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</si>
  <si>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</si>
  <si>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</si>
  <si>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</si>
  <si>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</si>
  <si>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</si>
  <si>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</si>
  <si>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</si>
  <si>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</si>
  <si>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</si>
  <si>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</si>
  <si>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</si>
  <si>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</si>
  <si>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</si>
  <si>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</si>
  <si>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</si>
  <si>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</si>
  <si>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</si>
  <si>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</si>
  <si>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</si>
  <si>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</si>
  <si>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</si>
  <si>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</si>
  <si>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</si>
  <si>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</si>
  <si>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</si>
  <si>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</si>
  <si>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</si>
  <si>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</si>
  <si>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</si>
  <si>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</si>
  <si>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</si>
  <si>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</si>
  <si>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</si>
  <si>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</si>
  <si>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</si>
  <si>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</si>
  <si>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</si>
  <si>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</si>
  <si>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</si>
  <si>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</si>
  <si>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</si>
  <si>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</si>
  <si>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</si>
  <si>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</si>
  <si>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</si>
  <si>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</si>
  <si>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</si>
  <si>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</si>
  <si>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</si>
  <si>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</si>
  <si>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</si>
  <si>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</si>
  <si>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</si>
  <si>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</si>
  <si>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</si>
  <si>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</si>
  <si>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</si>
  <si>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</si>
  <si>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</si>
  <si>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</si>
  <si>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</si>
  <si>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</si>
  <si>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</si>
  <si>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</si>
  <si>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</si>
  <si>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</si>
  <si>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</si>
  <si>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</si>
  <si>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</si>
  <si>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</si>
  <si>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</si>
  <si>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</si>
  <si>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</si>
  <si>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</si>
  <si>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</si>
  <si>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</si>
  <si>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</si>
  <si>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</si>
  <si>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</si>
  <si>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</si>
  <si>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</si>
  <si>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</si>
  <si>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</si>
  <si>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</si>
  <si>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</si>
  <si>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</si>
  <si>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</si>
  <si>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</si>
  <si>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</si>
  <si>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</si>
  <si>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</si>
  <si>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</si>
  <si>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</si>
  <si>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</si>
  <si>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</si>
  <si>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</si>
  <si>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</si>
  <si>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</si>
  <si>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</si>
  <si>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</si>
  <si>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</si>
  <si>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</si>
  <si>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</si>
  <si>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</si>
  <si>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</si>
  <si>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</si>
  <si>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</si>
  <si>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</si>
  <si>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</si>
  <si>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</si>
  <si>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</si>
  <si>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</si>
  <si>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</si>
  <si>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</si>
  <si>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</si>
  <si>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</si>
  <si>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</si>
  <si>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</si>
  <si>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</si>
  <si>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</si>
  <si>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</si>
  <si>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</si>
  <si>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</si>
  <si>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</si>
  <si>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</si>
  <si>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</si>
  <si>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</si>
  <si>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</si>
  <si>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</si>
  <si>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</si>
  <si>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</si>
  <si>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</si>
  <si>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</si>
  <si>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</si>
  <si>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</si>
  <si>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</si>
  <si>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</si>
  <si>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</si>
  <si>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</si>
  <si>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</si>
  <si>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</si>
  <si>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</si>
  <si>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</si>
  <si>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</si>
  <si>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</si>
  <si>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</si>
  <si>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</si>
  <si>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</si>
  <si>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</si>
  <si>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</si>
  <si>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</si>
  <si>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</si>
  <si>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</si>
  <si>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</si>
  <si>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</si>
  <si>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</si>
  <si>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</si>
  <si>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</si>
  <si>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</si>
  <si>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</si>
  <si>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</si>
  <si>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</si>
  <si>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</si>
  <si>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</si>
  <si>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</si>
  <si>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</si>
  <si>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</si>
  <si>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</si>
  <si>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</si>
  <si>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</si>
  <si>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</si>
  <si>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</si>
  <si>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</si>
  <si>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</si>
  <si>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</si>
  <si>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</si>
  <si>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</si>
  <si>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</si>
  <si>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</si>
  <si>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</si>
  <si>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</si>
  <si>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</si>
  <si>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</si>
  <si>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</si>
  <si>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</si>
  <si>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</si>
  <si>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</si>
  <si>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</si>
  <si>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</si>
  <si>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</si>
  <si>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</si>
  <si>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</si>
  <si>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</si>
  <si>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</si>
  <si>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</si>
  <si>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</si>
  <si>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</si>
  <si>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</si>
  <si>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</si>
  <si>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</si>
  <si>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</si>
  <si>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</si>
  <si>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</si>
  <si>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</si>
  <si>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</si>
  <si>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</si>
  <si>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</si>
  <si>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</si>
  <si>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</si>
  <si>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</si>
  <si>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</si>
  <si>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</si>
  <si>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</si>
  <si>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</si>
  <si>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</si>
  <si>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</si>
  <si>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</si>
  <si>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</si>
  <si>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</si>
  <si>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</si>
  <si>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</si>
  <si>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</si>
  <si>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</si>
  <si>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</si>
  <si>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</si>
  <si>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</si>
  <si>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</si>
  <si>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</si>
  <si>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</si>
  <si>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</si>
  <si>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</si>
  <si>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</si>
  <si>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</si>
  <si>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</si>
  <si>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</si>
  <si>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</si>
  <si>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</si>
  <si>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</si>
  <si>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</si>
  <si>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</si>
  <si>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</si>
  <si>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</si>
  <si>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</si>
  <si>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</si>
  <si>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</si>
  <si>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</si>
  <si>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</si>
  <si>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</si>
  <si>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</si>
  <si>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</si>
  <si>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</si>
  <si>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</si>
  <si>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</si>
  <si>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</si>
  <si>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</si>
  <si>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</si>
  <si>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</si>
  <si>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</si>
  <si>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</si>
  <si>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</si>
  <si>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</si>
  <si>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</si>
  <si>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</si>
  <si>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</si>
  <si>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</si>
  <si>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</si>
  <si>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</si>
  <si>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</si>
  <si>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</si>
  <si>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</si>
  <si>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</si>
  <si>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</si>
  <si>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</si>
  <si>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</si>
  <si>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</si>
  <si>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</si>
  <si>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</si>
  <si>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</si>
  <si>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</si>
  <si>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</si>
  <si>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</si>
  <si>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</si>
  <si>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</si>
  <si>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</si>
  <si>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</si>
  <si>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</si>
  <si>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</si>
  <si>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</si>
  <si>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</si>
  <si>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</si>
  <si>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</si>
  <si>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</si>
  <si>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</si>
  <si>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</si>
  <si>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</si>
  <si>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</si>
  <si>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</si>
  <si>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</si>
  <si>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</si>
  <si>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</si>
  <si>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</si>
  <si>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</si>
  <si>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</si>
  <si>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</si>
  <si>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</si>
  <si>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</si>
  <si>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</si>
  <si>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</si>
  <si>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</si>
  <si>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</si>
  <si>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</si>
  <si>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</si>
  <si>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</si>
  <si>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</si>
  <si>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</si>
  <si>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</si>
  <si>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</si>
  <si>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</si>
  <si>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</si>
  <si>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</si>
  <si>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</si>
  <si>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</si>
  <si>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</si>
  <si>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</si>
  <si>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</si>
  <si>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</si>
  <si>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</si>
  <si>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</si>
  <si>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</si>
  <si>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</si>
  <si>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</si>
  <si>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</si>
  <si>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</si>
  <si>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</si>
  <si>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</si>
  <si>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</si>
  <si>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</si>
  <si>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</si>
  <si>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</si>
  <si>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</si>
  <si>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</si>
  <si>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</si>
  <si>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</si>
  <si>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</si>
  <si>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</si>
  <si>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</si>
  <si>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</si>
  <si>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</si>
  <si>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</si>
  <si>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</si>
  <si>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</si>
  <si>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</si>
  <si>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</si>
  <si>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</si>
  <si>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</si>
  <si>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</si>
  <si>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</si>
  <si>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</si>
  <si>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</si>
  <si>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</si>
  <si>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</si>
  <si>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</si>
  <si>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</si>
  <si>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</si>
  <si>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</si>
  <si>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</si>
  <si>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</si>
  <si>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</si>
  <si>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</si>
  <si>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</si>
  <si>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</si>
  <si>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</si>
  <si>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</si>
  <si>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</si>
  <si>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</si>
  <si>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</si>
  <si>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</si>
  <si>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</si>
  <si>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</si>
  <si>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</si>
  <si>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</si>
  <si>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</si>
  <si>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</si>
  <si>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</si>
  <si>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</si>
  <si>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</si>
  <si>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</si>
  <si>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</si>
  <si>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</si>
  <si>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</si>
  <si>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</si>
  <si>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</si>
  <si>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</si>
  <si>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</si>
  <si>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</si>
  <si>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</si>
  <si>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</si>
  <si>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</si>
  <si>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</si>
  <si>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</si>
  <si>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</si>
  <si>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</si>
  <si>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</si>
  <si>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</si>
  <si>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</si>
  <si>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</si>
  <si>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</si>
  <si>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</si>
  <si>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</si>
  <si>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</si>
  <si>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</si>
  <si>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</si>
  <si>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</si>
  <si>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</si>
  <si>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</si>
  <si>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</si>
  <si>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</si>
  <si>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</si>
  <si>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</si>
  <si>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</si>
  <si>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</si>
  <si>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</si>
  <si>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</si>
  <si>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</si>
  <si>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</si>
  <si>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</si>
  <si>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</si>
  <si>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</si>
  <si>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</si>
  <si>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</si>
  <si>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</si>
  <si>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</si>
  <si>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</si>
  <si>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</si>
  <si>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</si>
  <si>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</si>
  <si>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</si>
  <si>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</si>
  <si>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</si>
  <si>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</si>
  <si>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</si>
  <si>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</si>
  <si>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</si>
  <si>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</si>
  <si>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</si>
  <si>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</si>
  <si>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</si>
  <si>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</si>
  <si>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</si>
  <si>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</si>
  <si>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</si>
  <si>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</si>
  <si>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</si>
  <si>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</si>
  <si>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</si>
  <si>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</si>
  <si>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</si>
  <si>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</si>
  <si>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</si>
  <si>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</si>
  <si>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</si>
  <si>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</si>
  <si>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</si>
  <si>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</si>
  <si>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</si>
  <si>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</si>
  <si>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</si>
  <si>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</si>
  <si>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</si>
  <si>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</si>
  <si>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</si>
  <si>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</si>
  <si>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</si>
  <si>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</si>
  <si>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</si>
  <si>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</si>
  <si>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</si>
  <si>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</si>
  <si>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</si>
  <si>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</si>
  <si>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</si>
  <si>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</si>
  <si>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</si>
  <si>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</si>
  <si>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</si>
  <si>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</si>
  <si>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</si>
  <si>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</si>
  <si>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</si>
  <si>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</si>
  <si>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</si>
  <si>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</si>
  <si>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</si>
  <si>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</si>
  <si>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</si>
  <si>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</si>
  <si>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</si>
  <si>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</si>
  <si>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</si>
  <si>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</si>
  <si>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</si>
  <si>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</si>
  <si>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</si>
  <si>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</si>
  <si>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</si>
  <si>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</si>
  <si>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</si>
  <si>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</si>
  <si>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</si>
  <si>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</si>
  <si>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</si>
  <si>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</si>
  <si>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</si>
  <si>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</si>
  <si>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</si>
  <si>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</si>
  <si>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</si>
  <si>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</si>
  <si>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</si>
  <si>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</si>
  <si>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</si>
  <si>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</si>
  <si>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</si>
  <si>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</si>
  <si>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</si>
  <si>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</si>
  <si>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</si>
  <si>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</si>
  <si>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</si>
  <si>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</si>
  <si>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</si>
  <si>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</si>
  <si>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</si>
  <si>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</si>
  <si>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</si>
  <si>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</si>
  <si>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</si>
  <si>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</si>
  <si>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</si>
  <si>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</si>
  <si>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</si>
  <si>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</si>
  <si>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</si>
  <si>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</si>
  <si>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</si>
  <si>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</si>
  <si>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</si>
  <si>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</si>
  <si>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</si>
  <si>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</si>
  <si>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</si>
  <si>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</si>
  <si>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</si>
  <si>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</si>
  <si>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</si>
  <si>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</si>
  <si>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</si>
  <si>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</si>
  <si>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</si>
  <si>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</si>
  <si>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</si>
  <si>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</si>
  <si>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</si>
  <si>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</si>
  <si>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</si>
  <si>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</si>
  <si>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</si>
  <si>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</si>
  <si>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</si>
  <si>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</si>
  <si>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</si>
  <si>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</si>
  <si>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</si>
  <si>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</si>
  <si>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</si>
  <si>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</si>
  <si>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</si>
  <si>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</si>
  <si>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</si>
  <si>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</si>
  <si>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</si>
  <si>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</si>
  <si>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</si>
  <si>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</si>
  <si>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</si>
  <si>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</si>
  <si>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</si>
  <si>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</si>
  <si>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</si>
  <si>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</si>
  <si>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</si>
  <si>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</si>
  <si>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</si>
  <si>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</si>
  <si>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</si>
  <si>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</si>
  <si>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</si>
  <si>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</si>
  <si>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</si>
  <si>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</si>
  <si>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</si>
  <si>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</si>
  <si>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</si>
  <si>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</si>
  <si>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</si>
  <si>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</si>
  <si>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</si>
  <si>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</si>
  <si>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</si>
  <si>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</si>
  <si>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</si>
  <si>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</si>
  <si>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</si>
  <si>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</si>
  <si>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</si>
  <si>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</si>
  <si>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</si>
  <si>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</si>
  <si>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</si>
  <si>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</si>
  <si>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</si>
  <si>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</si>
  <si>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</si>
  <si>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</si>
  <si>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</si>
  <si>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</si>
  <si>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</si>
  <si>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</si>
  <si>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</si>
  <si>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</si>
  <si>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</si>
  <si>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</si>
  <si>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</si>
  <si>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</si>
  <si>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</si>
  <si>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</si>
  <si>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</si>
  <si>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</si>
  <si>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</si>
  <si>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</si>
  <si>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</si>
  <si>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</si>
  <si>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</si>
  <si>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</si>
  <si>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</si>
  <si>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</si>
  <si>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</si>
  <si>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</si>
  <si>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</si>
  <si>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</si>
  <si>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</si>
  <si>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</si>
  <si>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</si>
  <si>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</si>
  <si>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</si>
  <si>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</si>
  <si>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</si>
  <si>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</si>
  <si>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</si>
  <si>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</si>
  <si>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</si>
  <si>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</si>
  <si>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</si>
  <si>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</si>
  <si>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</si>
  <si>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</si>
  <si>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</si>
  <si>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</si>
  <si>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</si>
  <si>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</si>
  <si>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</si>
  <si>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</si>
  <si>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</si>
  <si>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</si>
  <si>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</si>
  <si>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</si>
  <si>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</si>
  <si>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</si>
  <si>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</si>
  <si>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</si>
  <si>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</si>
  <si>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</si>
  <si>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</si>
  <si>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</si>
  <si>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</si>
  <si>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</si>
  <si>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</si>
  <si>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</si>
  <si>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</si>
  <si>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</si>
  <si>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</si>
  <si>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</si>
  <si>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</si>
  <si>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</si>
  <si>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</si>
  <si>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</si>
  <si>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</si>
  <si>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</si>
  <si>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</si>
  <si>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</si>
  <si>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</si>
  <si>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</si>
  <si>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</si>
  <si>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</si>
  <si>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</si>
  <si>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</si>
  <si>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</si>
  <si>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</si>
  <si>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</si>
  <si>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</si>
  <si>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</si>
  <si>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</si>
  <si>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</si>
  <si>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</si>
  <si>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</si>
  <si>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</si>
  <si>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</si>
  <si>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</si>
  <si>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</si>
  <si>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</si>
  <si>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</si>
  <si>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</si>
  <si>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</si>
  <si>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</si>
  <si>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</si>
  <si>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</si>
  <si>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</si>
  <si>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</si>
  <si>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</si>
  <si>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</si>
  <si>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</si>
  <si>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</si>
  <si>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</si>
  <si>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</si>
  <si>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</si>
  <si>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</si>
  <si>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</si>
  <si>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</si>
  <si>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</si>
  <si>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</si>
  <si>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</si>
  <si>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</si>
  <si>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</si>
  <si>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</si>
  <si>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</si>
  <si>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</si>
  <si>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</si>
  <si>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</si>
  <si>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</si>
  <si>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</si>
  <si>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</si>
  <si>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</si>
  <si>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</si>
  <si>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</si>
  <si>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</si>
  <si>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</si>
  <si>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</si>
  <si>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</si>
  <si>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</si>
  <si>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</si>
  <si>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</si>
  <si>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</si>
  <si>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</si>
  <si>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</si>
  <si>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</si>
  <si>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</si>
  <si>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</si>
  <si>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</si>
  <si>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</si>
  <si>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</si>
  <si>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</si>
  <si>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</si>
  <si>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</si>
  <si>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</si>
  <si>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</si>
  <si>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</si>
  <si>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</si>
  <si>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</si>
  <si>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</si>
  <si>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</si>
  <si>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</si>
  <si>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</si>
  <si>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</si>
  <si>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</si>
  <si>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</si>
  <si>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</si>
  <si>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</si>
  <si>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</si>
  <si>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</si>
  <si>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</si>
  <si>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</si>
  <si>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</si>
  <si>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</si>
  <si>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</si>
  <si>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</si>
  <si>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</si>
  <si>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</si>
  <si>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</si>
  <si>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</si>
  <si>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</si>
  <si>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</si>
  <si>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</si>
  <si>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</si>
  <si>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</si>
  <si>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</si>
  <si>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</si>
  <si>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</si>
  <si>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</si>
  <si>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</si>
  <si>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</si>
  <si>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</si>
  <si>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</si>
  <si>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</si>
  <si>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</si>
  <si>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</si>
  <si>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</si>
  <si>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</si>
  <si>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</si>
  <si>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</si>
  <si>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</si>
  <si>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</si>
  <si>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</si>
  <si>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</si>
  <si>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</si>
  <si>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</si>
  <si>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</si>
  <si>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</si>
  <si>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</si>
  <si>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</si>
  <si>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</si>
  <si>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</si>
  <si>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</si>
  <si>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</si>
  <si>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</si>
  <si>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</si>
  <si>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</si>
  <si>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</si>
  <si>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</si>
  <si>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</si>
  <si>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</si>
  <si>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</si>
  <si>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</si>
  <si>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</si>
  <si>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</si>
  <si>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</si>
  <si>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</si>
  <si>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</si>
  <si>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</si>
  <si>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</si>
  <si>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</si>
  <si>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</si>
  <si>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</si>
  <si>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</si>
  <si>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</si>
  <si>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</si>
  <si>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</si>
  <si>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</si>
  <si>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</si>
  <si>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</si>
  <si>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</si>
  <si>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</si>
  <si>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</si>
  <si>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</si>
  <si>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</si>
  <si>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</si>
  <si>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</si>
  <si>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</si>
  <si>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</si>
  <si>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</si>
  <si>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</si>
  <si>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</si>
  <si>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</si>
  <si>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</si>
  <si>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</si>
  <si>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</si>
  <si>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</si>
  <si>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</si>
  <si>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</si>
  <si>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</si>
  <si>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</si>
  <si>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</si>
  <si>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</si>
  <si>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</si>
  <si>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</si>
  <si>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</si>
  <si>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</si>
  <si>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</si>
  <si>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</si>
  <si>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</si>
  <si>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</si>
  <si>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</si>
  <si>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</si>
  <si>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</si>
  <si>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</si>
  <si>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</si>
  <si>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</si>
  <si>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</si>
  <si>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</si>
  <si>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</si>
  <si>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</si>
  <si>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</si>
  <si>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</si>
  <si>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</si>
  <si>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</si>
  <si>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</si>
  <si>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</si>
  <si>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</si>
  <si>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</si>
  <si>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</si>
  <si>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</si>
  <si>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</si>
  <si>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</si>
  <si>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</si>
  <si>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</si>
  <si>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</si>
  <si>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</si>
  <si>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</si>
  <si>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</si>
  <si>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</si>
  <si>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</si>
  <si>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</si>
  <si>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</si>
  <si>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</si>
  <si>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</si>
  <si>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</si>
  <si>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</si>
  <si>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</si>
  <si>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</si>
  <si>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</si>
  <si>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</si>
  <si>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</si>
  <si>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</si>
  <si>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</si>
  <si>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</si>
  <si>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</si>
  <si>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</si>
  <si>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</si>
  <si>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</si>
  <si>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</si>
  <si>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</si>
  <si>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</si>
  <si>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</si>
  <si>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</si>
  <si>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</si>
  <si>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</si>
  <si>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</si>
  <si>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</si>
  <si>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</si>
  <si>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</si>
  <si>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</si>
  <si>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</si>
  <si>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</si>
  <si>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</si>
  <si>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</si>
  <si>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</si>
  <si>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</si>
  <si>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</si>
  <si>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</si>
  <si>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</si>
  <si>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</si>
  <si>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</si>
  <si>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</si>
  <si>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</si>
  <si>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</si>
  <si>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</si>
  <si>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</si>
  <si>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</si>
  <si>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</si>
  <si>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</si>
  <si>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</si>
  <si>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</si>
  <si>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</si>
  <si>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</si>
  <si>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</si>
  <si>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</si>
  <si>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</si>
  <si>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</si>
  <si>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</si>
  <si>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</si>
  <si>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</si>
  <si>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</si>
  <si>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</si>
  <si>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</si>
  <si>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</si>
  <si>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</si>
  <si>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</si>
  <si>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</si>
  <si>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</si>
  <si>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</si>
  <si>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</si>
  <si>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</si>
  <si>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</si>
  <si>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</si>
  <si>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</si>
  <si>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</si>
  <si>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</si>
  <si>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</si>
  <si>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</si>
  <si>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</si>
  <si>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</si>
  <si>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</si>
  <si>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</si>
  <si>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</si>
  <si>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</si>
  <si>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</si>
  <si>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</si>
  <si>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</si>
  <si>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</si>
  <si>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</si>
  <si>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</si>
  <si>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</si>
  <si>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</si>
  <si>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</si>
  <si>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</si>
  <si>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</si>
  <si>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</si>
  <si>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</si>
  <si>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</si>
  <si>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</si>
  <si>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</si>
  <si>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</si>
  <si>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</si>
  <si>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</si>
  <si>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</si>
  <si>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</si>
  <si>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</si>
  <si>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</si>
  <si>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</si>
  <si>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</si>
  <si>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</si>
  <si>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</si>
  <si>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</si>
  <si>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</si>
  <si>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</si>
  <si>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</si>
  <si>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</si>
  <si>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</si>
  <si>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</si>
  <si>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</si>
  <si>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</si>
  <si>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</si>
  <si>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</si>
  <si>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</si>
  <si>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</si>
  <si>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</si>
  <si>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</si>
  <si>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</si>
  <si>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</si>
  <si>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</si>
  <si>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</si>
  <si>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</si>
  <si>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</si>
  <si>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</si>
  <si>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</si>
  <si>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</si>
  <si>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</si>
  <si>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</si>
  <si>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</si>
  <si>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</si>
  <si>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</si>
  <si>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</si>
  <si>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</si>
  <si>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</si>
  <si>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</si>
  <si>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</si>
  <si>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</si>
  <si>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</si>
  <si>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</si>
  <si>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</si>
  <si>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</si>
  <si>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</si>
  <si>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</si>
  <si>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</si>
  <si>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</si>
  <si>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</si>
  <si>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</si>
  <si>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</si>
  <si>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</si>
  <si>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</si>
  <si>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</si>
  <si>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</si>
  <si>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</si>
  <si>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</si>
  <si>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</si>
  <si>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</si>
  <si>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</si>
  <si>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</si>
  <si>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</si>
  <si>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</si>
  <si>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</si>
  <si>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</si>
  <si>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</si>
  <si>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</si>
  <si>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</si>
  <si>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</si>
  <si>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</si>
  <si>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</si>
  <si>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</si>
  <si>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</si>
  <si>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</si>
  <si>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</si>
  <si>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</si>
  <si>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</si>
  <si>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</si>
  <si>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</si>
  <si>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</si>
  <si>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</si>
  <si>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</si>
  <si>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</si>
  <si>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</si>
  <si>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</si>
  <si>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</si>
  <si>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</si>
  <si>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</si>
  <si>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</si>
  <si>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</si>
  <si>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</si>
  <si>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</si>
  <si>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</si>
  <si>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</si>
  <si>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</si>
  <si>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</si>
  <si>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</si>
  <si>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</si>
  <si>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</si>
  <si>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</si>
  <si>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</si>
  <si>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</si>
  <si>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</si>
  <si>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</si>
  <si>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</si>
  <si>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</si>
  <si>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</si>
  <si>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</si>
  <si>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</si>
  <si>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</si>
  <si>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</si>
  <si>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</si>
  <si>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</si>
  <si>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</si>
  <si>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</si>
  <si>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</si>
  <si>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</si>
  <si>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</si>
  <si>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</si>
  <si>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</si>
  <si>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</si>
  <si>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</si>
  <si>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</si>
  <si>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</si>
  <si>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</si>
  <si>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</si>
  <si>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</si>
  <si>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</si>
  <si>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</si>
  <si>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</si>
  <si>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</si>
  <si>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</si>
  <si>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</si>
  <si>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</si>
  <si>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</si>
  <si>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</si>
  <si>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</si>
  <si>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</si>
  <si>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</si>
  <si>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</si>
  <si>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</si>
  <si>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</si>
  <si>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</si>
  <si>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</si>
  <si>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</si>
  <si>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</si>
  <si>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</si>
  <si>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</si>
  <si>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</si>
  <si>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</si>
  <si>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</si>
  <si>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</si>
  <si>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</si>
  <si>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</si>
  <si>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</si>
  <si>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</si>
  <si>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</si>
  <si>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</si>
  <si>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</si>
  <si>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</si>
  <si>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</si>
  <si>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</si>
  <si>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</si>
  <si>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</si>
  <si>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</si>
  <si>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</si>
  <si>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</si>
  <si>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</si>
  <si>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</si>
  <si>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</si>
  <si>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</si>
  <si>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</si>
  <si>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</si>
  <si>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</si>
  <si>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</si>
  <si>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</si>
  <si>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</si>
  <si>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</si>
  <si>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</si>
  <si>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</si>
  <si>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</si>
  <si>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</si>
  <si>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</si>
  <si>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</si>
  <si>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</si>
  <si>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</si>
  <si>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</si>
  <si>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</si>
  <si>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</si>
  <si>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</si>
  <si>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</si>
  <si>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</si>
  <si>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</si>
  <si>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</si>
  <si>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</si>
  <si>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</si>
  <si>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</si>
  <si>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</si>
  <si>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</si>
  <si>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</si>
  <si>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</si>
  <si>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</si>
  <si>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</si>
  <si>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</si>
  <si>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</si>
  <si>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</si>
  <si>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</si>
  <si>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</si>
  <si>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</si>
  <si>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</si>
  <si>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</si>
  <si>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</si>
  <si>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</si>
  <si>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</si>
  <si>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</si>
  <si>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</si>
  <si>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</si>
  <si>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</si>
  <si>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</si>
  <si>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</si>
  <si>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</si>
  <si>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</si>
  <si>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</si>
  <si>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</si>
  <si>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</si>
  <si>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</si>
  <si>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</si>
  <si>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</si>
  <si>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</si>
  <si>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</si>
  <si>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</si>
  <si>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</si>
  <si>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</si>
  <si>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</si>
  <si>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</si>
  <si>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</si>
  <si>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</si>
  <si>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</si>
  <si>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</si>
  <si>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</si>
  <si>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</si>
  <si>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</si>
  <si>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</si>
  <si>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</si>
  <si>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</si>
  <si>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</si>
  <si>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</si>
  <si>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</si>
  <si>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</si>
  <si>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</si>
  <si>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</si>
  <si>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</si>
  <si>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</si>
  <si>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</si>
  <si>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</si>
  <si>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</si>
  <si>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</si>
  <si>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</si>
  <si>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</si>
  <si>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</si>
  <si>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</si>
  <si>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</si>
  <si>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</si>
  <si>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</si>
  <si>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</si>
  <si>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</si>
  <si>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</si>
  <si>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</si>
  <si>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</si>
  <si>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</si>
  <si>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</si>
  <si>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</si>
  <si>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</si>
  <si>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</si>
  <si>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</si>
  <si>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</si>
  <si>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</si>
  <si>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</si>
  <si>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</si>
  <si>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</si>
  <si>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</si>
  <si>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</si>
  <si>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</si>
  <si>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</si>
  <si>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</si>
  <si>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</si>
  <si>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</si>
  <si>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</si>
  <si>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</si>
  <si>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</si>
  <si>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</si>
  <si>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</si>
  <si>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</si>
  <si>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</si>
  <si>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</si>
  <si>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</si>
  <si>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</si>
  <si>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</si>
  <si>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</si>
  <si>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</si>
  <si>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</si>
  <si>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</si>
  <si>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</si>
  <si>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</si>
  <si>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</si>
  <si>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</si>
  <si>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</si>
  <si>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</si>
  <si>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</si>
  <si>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</si>
  <si>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</si>
  <si>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</si>
  <si>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</si>
  <si>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</si>
  <si>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</si>
  <si>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</si>
  <si>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</si>
  <si>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</si>
  <si>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</si>
  <si>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</si>
  <si>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</si>
  <si>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</si>
  <si>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</si>
  <si>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</si>
  <si>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</si>
  <si>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</si>
  <si>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</si>
  <si>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</si>
  <si>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</si>
  <si>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</si>
  <si>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</si>
  <si>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</si>
  <si>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</si>
  <si>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</si>
  <si>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</si>
  <si>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</si>
  <si>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</si>
  <si>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</si>
  <si>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</si>
  <si>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</si>
  <si>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</si>
  <si>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</si>
  <si>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</si>
  <si>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</si>
  <si>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</si>
  <si>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</si>
  <si>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</si>
  <si>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</si>
  <si>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</si>
  <si>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</si>
  <si>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</si>
  <si>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</si>
  <si>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</si>
  <si>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</si>
  <si>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</si>
  <si>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</si>
  <si>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</si>
  <si>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</si>
  <si>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</si>
  <si>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</si>
  <si>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</si>
  <si>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</si>
  <si>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</si>
  <si>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</si>
  <si>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</si>
  <si>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</si>
  <si>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</si>
  <si>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</si>
  <si>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</si>
  <si>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</si>
  <si>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</si>
  <si>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</si>
  <si>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</si>
  <si>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</si>
  <si>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</si>
  <si>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</si>
  <si>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</si>
  <si>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</si>
  <si>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</si>
  <si>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</si>
  <si>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</si>
  <si>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</si>
  <si>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</si>
  <si>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</si>
  <si>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</si>
  <si>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</si>
  <si>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</si>
  <si>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</si>
  <si>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</si>
  <si>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</si>
  <si>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</si>
  <si>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</si>
  <si>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</si>
  <si>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</si>
  <si>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</si>
  <si>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</si>
  <si>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</si>
  <si>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</si>
  <si>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</si>
  <si>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</si>
  <si>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</si>
  <si>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</si>
  <si>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</si>
  <si>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</si>
  <si>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</si>
  <si>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</si>
  <si>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</si>
  <si>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</si>
  <si>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</si>
  <si>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</si>
  <si>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</si>
  <si>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</si>
  <si>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</si>
  <si>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</si>
  <si>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</si>
  <si>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</si>
  <si>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</si>
  <si>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</si>
  <si>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</si>
  <si>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</si>
  <si>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</si>
  <si>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</si>
  <si>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</si>
  <si>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</si>
  <si>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</si>
  <si>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</si>
  <si>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</si>
  <si>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</si>
  <si>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</si>
  <si>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</si>
  <si>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</si>
  <si>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</si>
  <si>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</si>
  <si>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</si>
  <si>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</si>
  <si>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</si>
  <si>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</si>
  <si>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</si>
  <si>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</si>
  <si>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</si>
  <si>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</si>
  <si>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</si>
  <si>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</si>
  <si>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</si>
  <si>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</si>
  <si>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</si>
  <si>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</si>
  <si>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</si>
  <si>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</si>
  <si>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</si>
  <si>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</si>
  <si>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</si>
  <si>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</si>
  <si>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</si>
  <si>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</si>
  <si>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</si>
  <si>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</si>
  <si>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</si>
  <si>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</si>
  <si>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</si>
  <si>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</si>
  <si>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</si>
  <si>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</si>
  <si>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</si>
  <si>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</si>
  <si>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</si>
  <si>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</si>
  <si>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</si>
  <si>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</si>
  <si>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</si>
  <si>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</si>
  <si>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</si>
  <si>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</si>
  <si>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</si>
  <si>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</si>
  <si>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</si>
  <si>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</si>
  <si>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</si>
  <si>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</si>
  <si>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</si>
  <si>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</si>
  <si>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</si>
  <si>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</si>
  <si>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</si>
  <si>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</si>
  <si>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</si>
  <si>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</si>
  <si>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</si>
  <si>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</si>
  <si>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</si>
  <si>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</si>
  <si>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</si>
  <si>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</si>
  <si>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</si>
  <si>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</si>
  <si>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</si>
  <si>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</si>
  <si>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</si>
  <si>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</si>
  <si>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</si>
  <si>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</si>
  <si>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</si>
  <si>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</si>
  <si>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</si>
  <si>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</si>
  <si>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</si>
  <si>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</si>
  <si>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</si>
  <si>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</si>
  <si>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</si>
  <si>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</si>
  <si>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</si>
  <si>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</si>
  <si>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</si>
  <si>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</si>
  <si>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</si>
  <si>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</si>
  <si>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</si>
  <si>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</si>
  <si>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</si>
  <si>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</si>
  <si>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</si>
  <si>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</si>
  <si>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</si>
  <si>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</si>
  <si>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</si>
  <si>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</si>
  <si>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</si>
  <si>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</si>
  <si>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</si>
  <si>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</si>
  <si>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</si>
  <si>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</si>
  <si>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</si>
  <si>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</si>
  <si>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</si>
  <si>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</si>
  <si>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</si>
  <si>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</si>
  <si>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</si>
  <si>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</si>
  <si>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</si>
  <si>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</si>
  <si>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</si>
  <si>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</si>
  <si>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</si>
  <si>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</si>
  <si>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</si>
  <si>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</si>
  <si>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</si>
  <si>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</si>
  <si>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</si>
  <si>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</si>
  <si>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</si>
  <si>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</si>
  <si>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</si>
  <si>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</si>
  <si>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</si>
  <si>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</si>
  <si>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</si>
  <si>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</si>
  <si>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</si>
  <si>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</si>
  <si>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</si>
  <si>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</si>
  <si>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</si>
  <si>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</si>
  <si>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</si>
  <si>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</si>
  <si>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</si>
  <si>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</si>
  <si>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</si>
  <si>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</si>
  <si>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</si>
  <si>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</si>
  <si>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</si>
  <si>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</si>
  <si>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</si>
  <si>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</si>
  <si>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</si>
  <si>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</si>
  <si>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</si>
  <si>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</si>
  <si>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</si>
  <si>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</si>
  <si>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</si>
  <si>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</si>
  <si>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</si>
  <si>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</si>
  <si>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</si>
  <si>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</si>
  <si>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</si>
  <si>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</si>
  <si>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</si>
  <si>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</si>
  <si>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</si>
  <si>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</si>
  <si>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</si>
  <si>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</si>
  <si>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</si>
  <si>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</si>
  <si>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</si>
  <si>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</si>
  <si>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</si>
  <si>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</si>
  <si>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</si>
  <si>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</si>
  <si>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</si>
  <si>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</si>
  <si>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</si>
  <si>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</si>
  <si>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</si>
  <si>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</si>
  <si>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</si>
  <si>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</si>
  <si>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</si>
  <si>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</si>
  <si>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</si>
  <si>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</si>
  <si>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</si>
  <si>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</si>
  <si>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</si>
  <si>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</si>
  <si>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</si>
  <si>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</si>
  <si>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</si>
  <si>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</si>
  <si>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</si>
  <si>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</si>
  <si>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</si>
  <si>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</si>
  <si>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</si>
  <si>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</si>
  <si>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</si>
  <si>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</si>
  <si>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</si>
  <si>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</si>
  <si>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</si>
  <si>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</si>
  <si>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</si>
  <si>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</si>
  <si>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</si>
  <si>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</si>
  <si>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</si>
  <si>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</si>
  <si>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</si>
  <si>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</si>
  <si>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</si>
  <si>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</si>
  <si>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</si>
  <si>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</si>
  <si>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</si>
  <si>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</si>
  <si>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</si>
  <si>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</si>
  <si>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</si>
  <si>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</si>
  <si>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</si>
  <si>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</si>
  <si>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</si>
  <si>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</si>
  <si>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</si>
  <si>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</si>
  <si>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</si>
  <si>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</si>
  <si>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</si>
  <si>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</si>
  <si>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</si>
  <si>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</si>
  <si>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</si>
  <si>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</si>
  <si>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</si>
  <si>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</si>
  <si>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</si>
  <si>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</si>
  <si>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</si>
  <si>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</si>
  <si>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</si>
  <si>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</si>
  <si>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</si>
  <si>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</si>
  <si>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</si>
  <si>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</si>
  <si>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</si>
  <si>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</si>
  <si>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</si>
  <si>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</si>
  <si>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</si>
  <si>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</si>
  <si>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</si>
  <si>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</si>
  <si>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</si>
  <si>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</si>
  <si>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</si>
  <si>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</si>
  <si>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</si>
  <si>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</si>
  <si>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</si>
  <si>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</si>
  <si>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</si>
  <si>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</si>
  <si>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</si>
  <si>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</si>
  <si>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</si>
  <si>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</si>
  <si>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</si>
  <si>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</si>
  <si>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</si>
  <si>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</si>
  <si>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</si>
  <si>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</si>
  <si>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</si>
  <si>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</si>
  <si>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</si>
  <si>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</si>
  <si>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</si>
  <si>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</si>
  <si>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</si>
  <si>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</si>
  <si>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</si>
  <si>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</si>
  <si>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</si>
  <si>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</si>
  <si>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</si>
  <si>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</si>
  <si>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</si>
  <si>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</si>
  <si>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</si>
  <si>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</si>
  <si>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</si>
  <si>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</si>
  <si>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</si>
  <si>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</si>
  <si>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</si>
  <si>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</si>
  <si>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</si>
  <si>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</si>
  <si>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</si>
  <si>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</si>
  <si>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</si>
  <si>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</si>
  <si>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</si>
  <si>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</si>
  <si>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</si>
  <si>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</si>
  <si>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</si>
  <si>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</si>
  <si>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</si>
  <si>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</si>
  <si>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</si>
  <si>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</si>
  <si>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</si>
  <si>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</si>
  <si>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</si>
  <si>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</si>
  <si>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</si>
  <si>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</si>
  <si>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</si>
  <si>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</si>
  <si>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</si>
  <si>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</si>
  <si>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</si>
  <si>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</si>
  <si>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</si>
  <si>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</si>
  <si>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</si>
  <si>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</si>
  <si>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</si>
  <si>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</si>
  <si>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</si>
  <si>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</si>
  <si>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</si>
  <si>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</si>
  <si>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</si>
  <si>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</si>
  <si>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</si>
  <si>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</si>
  <si>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</si>
  <si>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</si>
  <si>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</si>
  <si>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</si>
  <si>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</si>
  <si>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</si>
  <si>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</si>
  <si>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</si>
  <si>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</si>
  <si>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</si>
  <si>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</si>
  <si>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</si>
  <si>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</si>
  <si>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</si>
  <si>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</si>
  <si>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</si>
  <si>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</si>
  <si>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</si>
  <si>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</si>
  <si>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</si>
  <si>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</si>
  <si>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</si>
  <si>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</si>
  <si>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</si>
  <si>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</si>
  <si>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</si>
  <si>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</si>
  <si>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</si>
  <si>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</si>
  <si>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</si>
  <si>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</si>
  <si>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</si>
  <si>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</si>
  <si>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</si>
  <si>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</si>
  <si>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</si>
  <si>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</si>
  <si>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</si>
  <si>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</si>
  <si>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</si>
  <si>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</si>
  <si>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</si>
  <si>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</si>
  <si>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</si>
  <si>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</si>
  <si>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</si>
  <si>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</si>
  <si>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</si>
  <si>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</si>
  <si>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</si>
  <si>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</si>
  <si>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</si>
  <si>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</si>
  <si>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</si>
  <si>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</si>
  <si>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</si>
  <si>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</si>
  <si>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</si>
  <si>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</si>
  <si>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</si>
  <si>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</si>
  <si>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</si>
  <si>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</si>
  <si>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</si>
  <si>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</si>
  <si>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</si>
  <si>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</si>
  <si>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</si>
  <si>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</si>
  <si>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</si>
  <si>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</si>
  <si>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</si>
  <si>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</si>
  <si>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</si>
  <si>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</si>
  <si>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</si>
  <si>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</si>
  <si>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</si>
  <si>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</si>
  <si>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</si>
  <si>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</si>
  <si>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</si>
  <si>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</si>
  <si>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</si>
  <si>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</si>
  <si>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</si>
  <si>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</si>
  <si>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</si>
  <si>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</si>
  <si>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</si>
  <si>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</si>
  <si>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</si>
  <si>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</si>
  <si>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</si>
  <si>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</si>
  <si>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</si>
  <si>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</si>
  <si>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</si>
  <si>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</si>
  <si>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</si>
  <si>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</si>
  <si>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</si>
  <si>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</si>
  <si>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</si>
  <si>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</si>
  <si>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</si>
  <si>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</si>
  <si>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</si>
  <si>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</si>
  <si>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</si>
  <si>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</si>
  <si>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</si>
  <si>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</si>
  <si>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</si>
  <si>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</si>
  <si>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</si>
  <si>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</si>
  <si>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</si>
  <si>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</si>
  <si>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</si>
  <si>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</si>
  <si>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</si>
  <si>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</si>
  <si>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</si>
  <si>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</si>
  <si>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</si>
  <si>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</si>
  <si>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</si>
  <si>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</si>
  <si>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</si>
  <si>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</si>
  <si>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</si>
  <si>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</si>
  <si>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</si>
  <si>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</si>
  <si>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</si>
  <si>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</si>
  <si>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</si>
  <si>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</si>
  <si>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</si>
  <si>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</si>
  <si>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</si>
  <si>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</si>
  <si>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</si>
  <si>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</si>
  <si>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</si>
  <si>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</si>
  <si>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</si>
  <si>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</si>
  <si>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</si>
  <si>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</si>
  <si>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</si>
  <si>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</si>
  <si>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</si>
  <si>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</si>
  <si>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</si>
  <si>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</si>
  <si>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</si>
  <si>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</si>
  <si>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</si>
  <si>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</si>
  <si>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</si>
  <si>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</si>
  <si>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</si>
  <si>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</si>
  <si>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</si>
  <si>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</si>
  <si>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</si>
  <si>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</si>
  <si>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</si>
  <si>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</si>
  <si>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</si>
  <si>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</si>
  <si>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</si>
  <si>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</si>
  <si>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</si>
  <si>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</si>
  <si>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</si>
  <si>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</si>
  <si>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</si>
  <si>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</si>
  <si>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</si>
  <si>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</si>
  <si>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</si>
  <si>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</si>
  <si>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</si>
  <si>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</si>
  <si>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</si>
  <si>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</si>
  <si>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</si>
  <si>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</si>
  <si>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</si>
  <si>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</si>
  <si>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</si>
  <si>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</si>
  <si>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</si>
  <si>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</si>
  <si>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</si>
  <si>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</si>
  <si>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</si>
  <si>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</si>
  <si>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</si>
  <si>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</si>
  <si>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</si>
  <si>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</si>
  <si>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</si>
  <si>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</si>
  <si>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</si>
  <si>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</si>
  <si>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</si>
  <si>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</si>
  <si>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</si>
  <si>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</si>
  <si>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</si>
  <si>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</si>
  <si>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</si>
  <si>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</si>
  <si>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</si>
  <si>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</si>
  <si>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</si>
  <si>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</si>
  <si>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</si>
  <si>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</si>
  <si>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</si>
  <si>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</si>
  <si>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</si>
  <si>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</si>
  <si>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</si>
  <si>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</si>
  <si>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</si>
  <si>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</si>
  <si>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</si>
  <si>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</si>
  <si>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</si>
  <si>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</si>
  <si>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</si>
  <si>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</si>
  <si>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</si>
  <si>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</si>
  <si>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</si>
  <si>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</si>
  <si>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</si>
  <si>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</si>
  <si>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</si>
  <si>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</si>
  <si>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</si>
  <si>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</si>
  <si>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</si>
  <si>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</si>
  <si>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</si>
  <si>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</si>
  <si>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</si>
  <si>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</si>
  <si>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</si>
  <si>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</si>
  <si>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</si>
  <si>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</si>
  <si>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</si>
  <si>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</si>
  <si>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</si>
  <si>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</si>
  <si>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</si>
  <si>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</si>
  <si>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</si>
  <si>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</si>
  <si>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</si>
  <si>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</si>
  <si>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</si>
  <si>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</si>
  <si>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</si>
  <si>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</si>
  <si>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</si>
  <si>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</si>
  <si>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</si>
  <si>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</si>
  <si>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</si>
  <si>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</si>
  <si>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</si>
  <si>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</si>
  <si>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</si>
  <si>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</si>
  <si>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</si>
  <si>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</si>
  <si>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</si>
  <si>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</si>
  <si>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</si>
  <si>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</si>
  <si>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</si>
  <si>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</si>
  <si>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</si>
  <si>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</si>
  <si>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</si>
  <si>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</si>
  <si>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</si>
  <si>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</si>
  <si>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</si>
  <si>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</si>
  <si>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</si>
  <si>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</si>
  <si>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</si>
  <si>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</si>
  <si>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</si>
  <si>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</si>
  <si>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</si>
  <si>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</si>
  <si>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</si>
  <si>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</si>
  <si>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</si>
  <si>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</si>
  <si>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</si>
  <si>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</si>
  <si>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</si>
  <si>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</si>
  <si>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</si>
  <si>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</si>
  <si>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</si>
  <si>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</si>
  <si>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</si>
  <si>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</si>
  <si>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</si>
  <si>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</si>
  <si>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</si>
  <si>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</si>
  <si>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</si>
  <si>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</si>
  <si>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</si>
  <si>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</si>
  <si>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</si>
  <si>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</si>
  <si>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</si>
  <si>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</si>
  <si>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</si>
  <si>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</si>
  <si>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</si>
  <si>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</si>
  <si>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</si>
  <si>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</si>
  <si>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</si>
  <si>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</si>
  <si>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</si>
  <si>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</si>
  <si>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</si>
  <si>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</si>
  <si>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</si>
  <si>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</si>
  <si>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</si>
  <si>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</si>
  <si>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</si>
  <si>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</si>
  <si>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</si>
  <si>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</si>
  <si>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</si>
  <si>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</si>
  <si>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</si>
  <si>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</si>
  <si>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</si>
  <si>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</si>
  <si>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</si>
  <si>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</si>
  <si>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</si>
  <si>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</si>
  <si>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</si>
  <si>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</si>
  <si>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</si>
  <si>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</si>
  <si>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</si>
  <si>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</si>
  <si>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</si>
  <si>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</si>
  <si>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</si>
  <si>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</si>
  <si>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</si>
  <si>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</si>
  <si>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</si>
  <si>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</si>
  <si>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</si>
  <si>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</si>
  <si>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</si>
  <si>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</si>
  <si>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</si>
  <si>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</si>
  <si>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</si>
  <si>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</si>
  <si>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</si>
  <si>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</si>
  <si>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</si>
  <si>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</si>
  <si>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</si>
  <si>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</si>
  <si>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</si>
  <si>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</si>
  <si>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</si>
  <si>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</si>
  <si>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</si>
  <si>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</si>
  <si>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</si>
  <si>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</si>
  <si>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</si>
  <si>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</si>
  <si>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</si>
  <si>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</si>
  <si>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</si>
  <si>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</si>
  <si>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</si>
  <si>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</si>
  <si>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</si>
  <si>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</si>
  <si>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</si>
  <si>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</si>
  <si>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</si>
  <si>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</si>
  <si>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</si>
  <si>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</si>
  <si>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</si>
  <si>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</si>
  <si>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</si>
  <si>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</si>
  <si>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</si>
  <si>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</si>
  <si>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</si>
  <si>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</si>
  <si>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</si>
  <si>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</si>
  <si>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</si>
  <si>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</si>
  <si>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</si>
  <si>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</si>
  <si>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</si>
  <si>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</si>
  <si>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</si>
  <si>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</si>
  <si>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</si>
  <si>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</si>
  <si>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</si>
  <si>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</si>
  <si>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</si>
  <si>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</si>
  <si>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</si>
  <si>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</si>
  <si>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</si>
  <si>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</si>
  <si>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</si>
  <si>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</si>
  <si>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</si>
  <si>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</si>
  <si>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</si>
  <si>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</si>
  <si>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</si>
  <si>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</si>
  <si>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</si>
  <si>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</si>
  <si>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</si>
  <si>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</si>
  <si>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</si>
  <si>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</si>
  <si>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</si>
  <si>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</si>
  <si>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</si>
  <si>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</si>
  <si>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</si>
  <si>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</si>
  <si>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</si>
  <si>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</si>
  <si>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</si>
  <si>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</si>
  <si>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</si>
  <si>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</si>
  <si>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</si>
  <si>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</si>
  <si>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</si>
  <si>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</si>
  <si>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</si>
  <si>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</si>
  <si>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</si>
  <si>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</si>
  <si>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</si>
  <si>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</si>
  <si>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</si>
  <si>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</si>
  <si>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</si>
  <si>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</si>
  <si>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</si>
  <si>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</si>
  <si>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</si>
  <si>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</si>
  <si>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</si>
  <si>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</si>
  <si>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</si>
  <si>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</si>
  <si>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</si>
  <si>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</si>
  <si>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</si>
  <si>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</si>
  <si>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</si>
  <si>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</si>
  <si>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</si>
  <si>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</si>
  <si>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</si>
  <si>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</si>
  <si>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</si>
  <si>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</si>
  <si>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</si>
  <si>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</si>
  <si>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</si>
  <si>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</si>
  <si>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</si>
  <si>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</si>
  <si>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</si>
  <si>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</si>
  <si>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</si>
  <si>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</si>
  <si>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</si>
  <si>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</si>
  <si>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</si>
  <si>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</si>
  <si>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</si>
  <si>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</si>
  <si>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</si>
  <si>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</si>
  <si>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</si>
  <si>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</si>
  <si>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</si>
  <si>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</si>
  <si>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</si>
  <si>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</si>
  <si>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</si>
  <si>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</si>
  <si>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</si>
  <si>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</si>
  <si>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</si>
  <si>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</si>
  <si>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</si>
  <si>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</si>
  <si>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</si>
  <si>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</si>
  <si>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</si>
  <si>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</si>
  <si>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</si>
  <si>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</si>
  <si>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</si>
  <si>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</si>
  <si>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</si>
  <si>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</si>
  <si>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</si>
  <si>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</si>
  <si>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</si>
  <si>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</si>
  <si>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</si>
  <si>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</si>
  <si>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</si>
  <si>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</si>
  <si>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</si>
  <si>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</si>
  <si>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</si>
  <si>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</si>
  <si>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</si>
  <si>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</si>
  <si>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</si>
  <si>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</si>
  <si>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</si>
  <si>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</si>
  <si>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</si>
  <si>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</si>
  <si>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</si>
  <si>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</si>
  <si>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</si>
  <si>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</si>
  <si>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</si>
  <si>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</si>
  <si>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</si>
  <si>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</si>
  <si>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</si>
  <si>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</si>
  <si>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</si>
  <si>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</si>
  <si>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</si>
  <si>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</si>
  <si>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</si>
  <si>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</si>
  <si>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</si>
  <si>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</si>
  <si>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</si>
  <si>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</si>
  <si>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</si>
  <si>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</si>
  <si>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</si>
  <si>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</si>
  <si>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</si>
  <si>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</si>
  <si>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</si>
  <si>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</si>
  <si>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</si>
  <si>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</si>
  <si>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</si>
  <si>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</si>
  <si>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</si>
  <si>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</si>
  <si>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</si>
  <si>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</si>
  <si>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</si>
  <si>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</si>
  <si>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</si>
  <si>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</si>
  <si>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</si>
  <si>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</si>
  <si>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</si>
  <si>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</si>
  <si>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</si>
  <si>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</si>
  <si>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</si>
  <si>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</si>
  <si>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</si>
  <si>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</si>
  <si>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</si>
  <si>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</si>
  <si>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</si>
  <si>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</si>
  <si>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</si>
  <si>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</si>
  <si>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</si>
  <si>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</si>
  <si>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</si>
  <si>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</si>
  <si>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</si>
  <si>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</si>
  <si>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</si>
  <si>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</si>
  <si>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</si>
  <si>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</si>
  <si>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</si>
  <si>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</si>
  <si>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</si>
  <si>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</si>
  <si>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</si>
  <si>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</si>
  <si>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</si>
  <si>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</si>
  <si>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</si>
  <si>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</si>
  <si>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</si>
  <si>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</si>
  <si>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</si>
  <si>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</si>
  <si>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</si>
  <si>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</si>
  <si>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</si>
  <si>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</si>
  <si>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</si>
  <si>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</si>
  <si>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</si>
  <si>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</si>
  <si>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</si>
  <si>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</si>
  <si>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</si>
  <si>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</si>
  <si>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</si>
  <si>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</si>
  <si>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</si>
  <si>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</si>
  <si>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</si>
  <si>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</si>
  <si>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</si>
  <si>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</si>
  <si>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</si>
  <si>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</si>
  <si>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</si>
  <si>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</si>
  <si>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</si>
  <si>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</si>
  <si>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</si>
  <si>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</si>
  <si>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</si>
  <si>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</si>
  <si>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</si>
  <si>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</si>
  <si>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</si>
  <si>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</si>
  <si>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</si>
  <si>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</si>
  <si>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</si>
  <si>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</si>
  <si>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</si>
  <si>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</si>
  <si>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</si>
  <si>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</si>
  <si>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</si>
  <si>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</si>
  <si>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</si>
  <si>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</si>
  <si>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</si>
  <si>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</si>
  <si>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</si>
  <si>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</si>
  <si>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</si>
  <si>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</si>
  <si>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</si>
  <si>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</si>
  <si>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</si>
  <si>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</si>
  <si>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</si>
  <si>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</si>
  <si>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</si>
  <si>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</si>
  <si>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</si>
  <si>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</si>
  <si>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</si>
  <si>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</si>
  <si>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</si>
  <si>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</si>
  <si>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</si>
  <si>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</si>
  <si>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</si>
  <si>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</si>
  <si>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</si>
  <si>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</si>
  <si>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</si>
  <si>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</si>
  <si>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</si>
  <si>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</si>
  <si>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</si>
  <si>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</si>
  <si>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</si>
  <si>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</si>
  <si>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</si>
  <si>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</si>
  <si>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</si>
  <si>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</si>
  <si>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</si>
  <si>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</si>
  <si>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</si>
  <si>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</si>
  <si>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</si>
  <si>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</si>
  <si>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</si>
  <si>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</si>
  <si>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</si>
  <si>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</si>
  <si>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</si>
  <si>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</si>
  <si>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</si>
  <si>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</si>
  <si>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</si>
  <si>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</si>
  <si>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</si>
  <si>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</si>
  <si>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</si>
  <si>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</si>
  <si>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</si>
  <si>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</si>
  <si>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</si>
  <si>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</si>
  <si>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</si>
  <si>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</si>
  <si>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</si>
  <si>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</si>
  <si>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</si>
  <si>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</si>
  <si>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</si>
  <si>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</si>
  <si>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</si>
  <si>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</si>
  <si>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</si>
  <si>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</si>
  <si>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</si>
  <si>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</si>
  <si>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</si>
  <si>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</si>
  <si>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</si>
  <si>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</si>
  <si>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</si>
  <si>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</si>
  <si>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</si>
  <si>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</si>
  <si>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</si>
  <si>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</si>
  <si>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</si>
  <si>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</si>
  <si>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</si>
  <si>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</si>
  <si>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</si>
  <si>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</si>
  <si>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</si>
  <si>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</si>
  <si>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</si>
  <si>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</si>
  <si>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</si>
  <si>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</si>
  <si>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</si>
  <si>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</si>
  <si>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</si>
  <si>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</si>
  <si>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</si>
  <si>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</si>
  <si>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</si>
  <si>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</si>
  <si>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</si>
  <si>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</si>
  <si>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</si>
  <si>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</si>
  <si>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</si>
  <si>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</si>
  <si>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</si>
  <si>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</si>
  <si>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</si>
  <si>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</si>
  <si>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</si>
  <si>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</si>
  <si>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</si>
  <si>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</si>
  <si>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</si>
  <si>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</si>
  <si>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</si>
  <si>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</si>
  <si>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</si>
  <si>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</si>
  <si>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</si>
  <si>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</si>
  <si>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</si>
  <si>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</si>
  <si>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</si>
  <si>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</si>
  <si>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</si>
  <si>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</si>
  <si>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</si>
  <si>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</si>
  <si>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</si>
  <si>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</si>
  <si>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</si>
  <si>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</si>
  <si>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</si>
  <si>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</si>
  <si>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</si>
  <si>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</si>
  <si>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</si>
  <si>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</si>
  <si>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</si>
  <si>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</si>
  <si>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</si>
  <si>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</si>
  <si>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</si>
  <si>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</si>
  <si>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</si>
  <si>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</si>
  <si>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</si>
  <si>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</si>
  <si>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</si>
  <si>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</si>
  <si>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</si>
  <si>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</si>
  <si>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</si>
  <si>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</si>
  <si>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</si>
  <si>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</si>
  <si>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</si>
  <si>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</si>
  <si>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</si>
  <si>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</si>
  <si>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</si>
  <si>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</si>
  <si>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</si>
  <si>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</si>
  <si>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</si>
  <si>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</si>
  <si>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</si>
  <si>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</si>
  <si>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</si>
  <si>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</si>
  <si>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</si>
  <si>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</si>
  <si>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</si>
  <si>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</si>
  <si>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</si>
  <si>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</si>
  <si>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</si>
  <si>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</si>
  <si>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</si>
  <si>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</si>
  <si>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</si>
  <si>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</si>
  <si>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</si>
  <si>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</si>
  <si>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</si>
  <si>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</si>
  <si>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</si>
  <si>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</si>
  <si>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</si>
  <si>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</si>
  <si>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</si>
  <si>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</si>
  <si>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</si>
  <si>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</si>
  <si>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</si>
  <si>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</si>
  <si>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</si>
  <si>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</si>
  <si>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</si>
  <si>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</si>
  <si>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</si>
  <si>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</si>
  <si>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</si>
  <si>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</si>
  <si>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</si>
  <si>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</si>
  <si>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</si>
  <si>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</si>
  <si>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</si>
  <si>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</si>
  <si>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</si>
  <si>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</si>
  <si>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</si>
  <si>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</si>
  <si>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</si>
  <si>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</si>
  <si>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</si>
  <si>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</si>
  <si>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</si>
  <si>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</si>
  <si>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</si>
  <si>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</si>
  <si>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</si>
  <si>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</si>
  <si>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</si>
  <si>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</si>
  <si>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</si>
  <si>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</si>
  <si>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</si>
  <si>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</si>
  <si>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</si>
  <si>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</si>
  <si>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</si>
  <si>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</si>
  <si>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</si>
  <si>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</si>
  <si>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</si>
  <si>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</si>
  <si>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</si>
  <si>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</si>
  <si>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</si>
  <si>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</si>
  <si>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</si>
  <si>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</si>
  <si>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</si>
  <si>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</si>
  <si>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</si>
  <si>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</si>
  <si>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</si>
  <si>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</si>
  <si>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</si>
  <si>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</si>
  <si>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</si>
  <si>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</si>
  <si>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</si>
  <si>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</si>
  <si>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</si>
  <si>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</si>
  <si>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</si>
  <si>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</si>
  <si>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</si>
  <si>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</si>
  <si>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</si>
  <si>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</si>
  <si>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</si>
  <si>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</si>
  <si>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</si>
  <si>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</si>
  <si>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</si>
  <si>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</si>
  <si>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</si>
  <si>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</si>
  <si>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</si>
  <si>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</si>
  <si>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</si>
  <si>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</si>
  <si>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</si>
  <si>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</si>
  <si>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</si>
  <si>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</si>
  <si>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</si>
  <si>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</si>
  <si>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</si>
  <si>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</si>
  <si>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</si>
  <si>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</si>
  <si>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</si>
  <si>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</si>
  <si>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</si>
  <si>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</si>
  <si>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</si>
  <si>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</si>
  <si>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</si>
  <si>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</si>
  <si>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</si>
  <si>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</si>
  <si>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</si>
  <si>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</si>
  <si>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</si>
  <si>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</si>
  <si>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</si>
  <si>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</si>
  <si>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</si>
  <si>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</si>
  <si>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</si>
  <si>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</si>
  <si>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</si>
  <si>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</si>
  <si>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</si>
  <si>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</si>
  <si>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</si>
  <si>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</si>
  <si>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</si>
  <si>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</si>
  <si>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</si>
  <si>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</si>
  <si>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</si>
  <si>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</si>
  <si>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</si>
  <si>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</si>
  <si>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</si>
  <si>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</si>
  <si>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</si>
  <si>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</si>
  <si>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</si>
  <si>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</si>
  <si>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</si>
  <si>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</si>
  <si>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</si>
  <si>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</si>
  <si>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</si>
  <si>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</si>
  <si>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</si>
  <si>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</si>
  <si>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</si>
  <si>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</si>
  <si>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</si>
  <si>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</si>
  <si>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</si>
  <si>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</si>
  <si>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</si>
  <si>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</si>
  <si>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</si>
  <si>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</si>
  <si>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</si>
  <si>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</si>
  <si>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</si>
  <si>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</si>
  <si>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</si>
  <si>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</si>
  <si>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</si>
  <si>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</si>
  <si>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</si>
  <si>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</si>
  <si>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</si>
  <si>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</si>
  <si>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</si>
  <si>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</si>
  <si>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</si>
  <si>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</si>
  <si>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</si>
  <si>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</si>
  <si>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</si>
  <si>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</si>
  <si>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</si>
  <si>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</si>
  <si>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</si>
  <si>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</si>
  <si>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</si>
  <si>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</si>
  <si>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</si>
  <si>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</si>
  <si>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</si>
  <si>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</si>
  <si>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</si>
  <si>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</si>
  <si>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</si>
  <si>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</si>
  <si>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</si>
  <si>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</si>
  <si>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</si>
  <si>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</si>
  <si>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</si>
  <si>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</si>
  <si>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</si>
  <si>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</si>
  <si>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</si>
  <si>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</si>
  <si>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</si>
  <si>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</si>
  <si>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</si>
  <si>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</si>
  <si>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</si>
  <si>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</si>
  <si>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</si>
  <si>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</si>
  <si>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</si>
  <si>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</si>
  <si>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</si>
  <si>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</si>
  <si>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</si>
  <si>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</si>
  <si>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</si>
  <si>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</si>
  <si>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</si>
  <si>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</si>
  <si>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</si>
  <si>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</si>
  <si>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</si>
  <si>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</si>
  <si>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</si>
  <si>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</si>
  <si>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</si>
  <si>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</si>
  <si>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</si>
  <si>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</si>
  <si>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</si>
  <si>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</si>
  <si>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</si>
  <si>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</si>
  <si>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</si>
  <si>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</si>
  <si>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</si>
  <si>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</si>
  <si>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</si>
  <si>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</si>
  <si>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</si>
  <si>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</si>
  <si>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</si>
  <si>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</si>
  <si>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</si>
  <si>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</si>
  <si>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</si>
  <si>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</si>
  <si>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</si>
  <si>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</si>
  <si>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</si>
  <si>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</si>
  <si>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</si>
  <si>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</si>
  <si>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</si>
  <si>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</si>
  <si>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</si>
  <si>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</si>
  <si>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</si>
  <si>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</si>
  <si>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</si>
  <si>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</si>
  <si>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</si>
  <si>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</si>
  <si>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</si>
  <si>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</si>
  <si>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</si>
  <si>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</si>
  <si>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</si>
  <si>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</si>
  <si>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</si>
  <si>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</si>
  <si>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</si>
  <si>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</si>
  <si>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</si>
  <si>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</si>
  <si>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</si>
  <si>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</si>
  <si>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</si>
  <si>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</si>
  <si>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</si>
  <si>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</si>
  <si>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</si>
  <si>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</si>
  <si>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</si>
  <si>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</si>
  <si>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</si>
  <si>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</si>
  <si>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</si>
  <si>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</si>
  <si>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</si>
  <si>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</si>
  <si>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</si>
  <si>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</si>
  <si>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</si>
  <si>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</si>
  <si>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</si>
  <si>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</si>
  <si>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</si>
  <si>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</si>
  <si>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</si>
  <si>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</si>
  <si>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</si>
  <si>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</si>
  <si>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</si>
  <si>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</si>
  <si>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</si>
  <si>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</si>
  <si>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</si>
  <si>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</si>
  <si>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</si>
  <si>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</si>
  <si>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</si>
  <si>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</si>
  <si>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</si>
  <si>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</si>
  <si>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</si>
  <si>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</si>
  <si>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</si>
  <si>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</si>
  <si>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</si>
  <si>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</si>
  <si>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</si>
  <si>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</si>
  <si>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</si>
  <si>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</si>
  <si>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</si>
  <si>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</si>
  <si>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</si>
  <si>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</si>
  <si>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</si>
  <si>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</si>
  <si>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</si>
  <si>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</si>
  <si>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</si>
  <si>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</si>
  <si>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</si>
  <si>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</si>
  <si>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</si>
  <si>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</si>
  <si>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</si>
  <si>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</si>
  <si>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</si>
  <si>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</si>
  <si>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</si>
  <si>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</si>
  <si>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</si>
  <si>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</si>
  <si>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</si>
  <si>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</si>
  <si>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</si>
  <si>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</si>
  <si>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</si>
  <si>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</si>
  <si>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</si>
  <si>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</si>
  <si>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</si>
  <si>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</si>
  <si>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</si>
  <si>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</si>
  <si>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</si>
  <si>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</si>
  <si>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</si>
  <si>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</si>
  <si>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</si>
  <si>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</si>
  <si>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</si>
  <si>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</si>
  <si>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</si>
  <si>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</si>
  <si>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</si>
  <si>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</si>
  <si>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</si>
  <si>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</si>
  <si>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</si>
  <si>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</si>
  <si>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</si>
  <si>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</si>
  <si>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</si>
  <si>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</si>
  <si>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</si>
  <si>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</si>
  <si>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</si>
  <si>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</si>
  <si>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</si>
  <si>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</si>
  <si>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</si>
  <si>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</si>
  <si>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</si>
  <si>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</si>
  <si>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</si>
  <si>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</si>
  <si>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</si>
  <si>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</si>
  <si>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</si>
  <si>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</si>
  <si>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</si>
  <si>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</si>
  <si>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</si>
  <si>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</si>
  <si>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</si>
  <si>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</si>
  <si>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</si>
  <si>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</si>
  <si>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</si>
  <si>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</si>
  <si>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</si>
  <si>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</si>
  <si>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</si>
  <si>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</si>
  <si>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</si>
  <si>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</si>
  <si>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</si>
  <si>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</si>
  <si>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</si>
  <si>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</si>
  <si>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</si>
  <si>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</si>
  <si>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</si>
  <si>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</si>
  <si>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</si>
  <si>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</si>
  <si>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</si>
  <si>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</si>
  <si>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</si>
  <si>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</si>
  <si>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</si>
  <si>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</si>
  <si>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</si>
  <si>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</si>
  <si>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</si>
  <si>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</si>
  <si>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</si>
  <si>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</si>
  <si>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</si>
  <si>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</si>
  <si>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</si>
  <si>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</si>
  <si>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</si>
  <si>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</si>
  <si>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</si>
  <si>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</si>
  <si>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</si>
  <si>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</si>
  <si>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</si>
  <si>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</si>
  <si>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</si>
  <si>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</si>
  <si>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</si>
  <si>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</si>
  <si>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</si>
  <si>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</si>
  <si>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</si>
  <si>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</si>
  <si>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</si>
  <si>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</si>
  <si>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</si>
  <si>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</si>
  <si>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</si>
  <si>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</si>
  <si>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</si>
  <si>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</si>
  <si>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</si>
  <si>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</si>
  <si>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</si>
  <si>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</si>
  <si>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</si>
  <si>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</si>
  <si>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</si>
  <si>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</si>
  <si>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</si>
  <si>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</si>
  <si>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</si>
  <si>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</si>
  <si>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</si>
  <si>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</si>
  <si>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</si>
  <si>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</si>
  <si>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</si>
  <si>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</si>
  <si>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</si>
  <si>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</si>
  <si>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</si>
  <si>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</si>
  <si>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</si>
  <si>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</si>
  <si>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</si>
  <si>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</si>
  <si>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</si>
  <si>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</si>
  <si>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</si>
  <si>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</si>
  <si>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</si>
  <si>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</si>
  <si>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</si>
  <si>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</si>
  <si>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</si>
  <si>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</si>
  <si>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</si>
  <si>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</si>
  <si>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</si>
  <si>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</si>
  <si>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</si>
  <si>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</si>
  <si>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</si>
  <si>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</si>
  <si>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</si>
  <si>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</si>
  <si>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</si>
  <si>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</si>
  <si>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</si>
  <si>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</si>
  <si>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</si>
  <si>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</si>
  <si>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</si>
  <si>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</si>
  <si>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</si>
  <si>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</si>
  <si>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</si>
  <si>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</si>
  <si>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</si>
  <si>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</si>
  <si>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</si>
  <si>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</si>
  <si>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</si>
  <si>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</si>
  <si>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</si>
  <si>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</si>
  <si>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</si>
  <si>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</si>
  <si>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</si>
  <si>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</si>
  <si>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</si>
  <si>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</si>
  <si>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</si>
  <si>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</si>
  <si>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</si>
  <si>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</si>
  <si>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</si>
  <si>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</si>
  <si>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</si>
  <si>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</si>
  <si>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</si>
  <si>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</si>
  <si>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</si>
  <si>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</si>
  <si>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</si>
  <si>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</si>
  <si>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</si>
  <si>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</si>
  <si>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</si>
  <si>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</si>
  <si>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</si>
  <si>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</si>
  <si>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</si>
  <si>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</si>
  <si>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</si>
  <si>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</si>
  <si>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</si>
  <si>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</si>
  <si>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</si>
  <si>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</si>
  <si>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</si>
  <si>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</si>
  <si>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</si>
  <si>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</si>
  <si>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</si>
  <si>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</si>
  <si>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</si>
  <si>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</si>
  <si>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</si>
  <si>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</si>
  <si>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</si>
  <si>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</si>
  <si>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</si>
  <si>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</si>
  <si>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</si>
  <si>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</si>
  <si>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</si>
  <si>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</si>
  <si>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</si>
  <si>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</si>
  <si>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</si>
  <si>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</si>
  <si>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</si>
  <si>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</si>
  <si>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</si>
  <si>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</si>
  <si>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</si>
  <si>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</si>
  <si>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</si>
  <si>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</si>
  <si>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</si>
  <si>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</si>
  <si>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</si>
  <si>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</si>
  <si>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</si>
  <si>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</si>
  <si>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</si>
  <si>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</si>
  <si>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</si>
  <si>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</si>
  <si>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</si>
  <si>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</si>
  <si>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</si>
  <si>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</si>
  <si>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</si>
  <si>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</si>
  <si>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</si>
  <si>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</si>
  <si>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</si>
  <si>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</si>
  <si>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</si>
  <si>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</si>
  <si>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</si>
  <si>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</si>
  <si>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</si>
  <si>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</si>
  <si>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</si>
  <si>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</si>
  <si>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</si>
  <si>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</si>
  <si>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</si>
  <si>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</si>
  <si>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</si>
  <si>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</si>
  <si>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</si>
  <si>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</si>
  <si>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</si>
  <si>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</si>
  <si>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</si>
  <si>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</si>
  <si>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</si>
  <si>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</si>
  <si>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</si>
  <si>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</si>
  <si>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</si>
  <si>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</si>
  <si>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</si>
  <si>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</si>
  <si>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</si>
  <si>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</si>
  <si>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</si>
  <si>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</si>
  <si>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</si>
  <si>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</si>
  <si>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</si>
  <si>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</si>
  <si>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</si>
  <si>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</si>
  <si>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</si>
  <si>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</si>
  <si>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</si>
  <si>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</si>
  <si>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</si>
  <si>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</si>
  <si>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</si>
  <si>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</si>
  <si>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</si>
  <si>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</si>
  <si>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</si>
  <si>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</si>
  <si>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</si>
  <si>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</si>
  <si>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</si>
  <si>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</si>
  <si>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</si>
  <si>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</si>
  <si>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</si>
  <si>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</si>
  <si>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</si>
  <si>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</si>
  <si>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</si>
  <si>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</si>
  <si>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</si>
  <si>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</si>
  <si>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</si>
  <si>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</si>
  <si>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</si>
  <si>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</si>
  <si>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</si>
  <si>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</si>
  <si>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</si>
  <si>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</si>
  <si>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</si>
  <si>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</si>
  <si>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</si>
  <si>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</si>
  <si>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</si>
  <si>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</si>
  <si>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</si>
  <si>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</si>
  <si>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</si>
  <si>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</si>
  <si>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</si>
  <si>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</si>
  <si>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</si>
  <si>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</si>
  <si>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</si>
  <si>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</si>
  <si>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</si>
  <si>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</si>
  <si>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</si>
  <si>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</si>
  <si>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</si>
  <si>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</si>
  <si>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</si>
  <si>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</si>
  <si>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</si>
  <si>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</si>
  <si>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</si>
  <si>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</si>
  <si>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</si>
  <si>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</si>
  <si>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</si>
  <si>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</si>
  <si>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</si>
  <si>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</si>
  <si>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</si>
  <si>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</si>
  <si>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</si>
  <si>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</si>
  <si>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</si>
  <si>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</si>
  <si>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</si>
  <si>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</si>
  <si>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</si>
  <si>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</si>
  <si>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</si>
  <si>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</si>
  <si>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</si>
  <si>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</si>
  <si>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</si>
  <si>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</si>
  <si>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</si>
  <si>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</si>
  <si>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</si>
  <si>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</si>
  <si>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</si>
  <si>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</si>
  <si>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</si>
  <si>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</si>
  <si>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</si>
  <si>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</si>
  <si>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</si>
  <si>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</si>
  <si>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</si>
  <si>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</si>
  <si>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</si>
  <si>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</si>
  <si>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</si>
  <si>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</si>
  <si>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</si>
  <si>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</si>
  <si>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</si>
  <si>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</si>
  <si>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</si>
  <si>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</si>
  <si>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</si>
  <si>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</si>
  <si>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</si>
  <si>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</si>
  <si>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</si>
  <si>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</si>
  <si>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</si>
  <si>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</si>
  <si>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</si>
  <si>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</si>
  <si>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</si>
  <si>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</si>
  <si>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</si>
  <si>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</si>
  <si>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</si>
  <si>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</si>
  <si>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</si>
  <si>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</si>
  <si>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</si>
  <si>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</si>
  <si>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</si>
  <si>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</si>
  <si>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</si>
  <si>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</si>
  <si>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</si>
  <si>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</si>
  <si>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</si>
  <si>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</si>
  <si>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</si>
  <si>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</si>
  <si>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</si>
  <si>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</si>
  <si>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</si>
  <si>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</si>
  <si>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</si>
  <si>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</si>
  <si>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</si>
  <si>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</si>
  <si>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</si>
  <si>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</si>
  <si>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</si>
  <si>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</si>
  <si>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</si>
  <si>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</si>
  <si>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</si>
  <si>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</si>
  <si>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</si>
  <si>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</si>
  <si>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</si>
  <si>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</si>
  <si>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</si>
  <si>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</si>
  <si>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</si>
  <si>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</si>
  <si>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</si>
  <si>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</si>
  <si>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</si>
  <si>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</si>
  <si>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</si>
  <si>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</si>
  <si>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</si>
  <si>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</si>
  <si>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</si>
  <si>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</si>
  <si>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</si>
  <si>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</si>
  <si>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</si>
  <si>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</si>
  <si>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</si>
  <si>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</si>
  <si>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</si>
  <si>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</si>
  <si>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</si>
  <si>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</si>
  <si>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</si>
  <si>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</si>
  <si>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</si>
  <si>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</si>
  <si>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</si>
  <si>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</si>
  <si>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</si>
  <si>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</si>
  <si>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</si>
  <si>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</si>
  <si>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</si>
  <si>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</si>
  <si>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</si>
  <si>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</si>
  <si>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</si>
  <si>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</si>
  <si>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</si>
  <si>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</si>
  <si>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</si>
  <si>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</si>
  <si>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</si>
  <si>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</si>
  <si>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</si>
  <si>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</si>
  <si>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</si>
  <si>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</si>
  <si>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</si>
  <si>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</si>
  <si>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</si>
  <si>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</si>
  <si>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</si>
  <si>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</si>
  <si>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</si>
  <si>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</si>
  <si>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</si>
  <si>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</si>
  <si>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</si>
  <si>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</si>
  <si>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</si>
  <si>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</si>
  <si>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</si>
  <si>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</si>
  <si>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</si>
  <si>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</si>
  <si>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</si>
  <si>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</si>
  <si>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</si>
  <si>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</si>
  <si>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</si>
  <si>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</si>
  <si>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</si>
  <si>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</si>
  <si>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</si>
  <si>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</si>
  <si>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</si>
  <si>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</si>
  <si>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</si>
  <si>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</si>
  <si>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</si>
  <si>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</si>
  <si>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</si>
  <si>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</si>
  <si>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</si>
  <si>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</si>
  <si>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</si>
  <si>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</si>
  <si>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</si>
  <si>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</si>
  <si>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</si>
  <si>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</si>
  <si>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</si>
  <si>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</si>
  <si>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</si>
  <si>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</si>
  <si>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</si>
  <si>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</si>
  <si>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</si>
  <si>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</si>
  <si>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</si>
  <si>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</si>
  <si>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</si>
  <si>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</si>
  <si>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</si>
  <si>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</si>
  <si>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</si>
  <si>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</si>
  <si>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</si>
  <si>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</si>
  <si>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</si>
  <si>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</si>
  <si>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</si>
  <si>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</si>
  <si>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</si>
  <si>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</si>
  <si>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</si>
  <si>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</si>
  <si>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</si>
  <si>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</si>
  <si>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</si>
  <si>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</si>
  <si>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</si>
  <si>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</si>
  <si>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</si>
  <si>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</si>
  <si>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</si>
  <si>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</si>
  <si>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</si>
  <si>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</si>
  <si>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</si>
  <si>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</si>
  <si>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</si>
  <si>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</si>
  <si>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</si>
  <si>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</si>
  <si>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</si>
  <si>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</si>
  <si>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</si>
  <si>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</si>
  <si>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</si>
  <si>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</si>
  <si>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</si>
  <si>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</si>
  <si>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</si>
  <si>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</si>
  <si>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</si>
  <si>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</si>
  <si>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</si>
  <si>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</si>
  <si>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</si>
  <si>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</si>
  <si>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</si>
  <si>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</si>
  <si>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</si>
  <si>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</si>
  <si>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</si>
  <si>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</si>
  <si>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</si>
  <si>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</si>
  <si>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</si>
  <si>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</si>
  <si>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</si>
  <si>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</si>
  <si>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</si>
  <si>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</si>
  <si>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</si>
  <si>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</si>
  <si>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</si>
  <si>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</si>
  <si>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</si>
  <si>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</si>
  <si>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</si>
  <si>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</si>
  <si>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</si>
  <si>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</si>
  <si>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</si>
  <si>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</si>
  <si>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</si>
  <si>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</si>
  <si>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</si>
  <si>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</si>
  <si>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</si>
  <si>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</si>
  <si>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</si>
  <si>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</si>
  <si>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</si>
  <si>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</si>
  <si>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</si>
  <si>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</si>
  <si>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</si>
  <si>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</si>
  <si>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</si>
  <si>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</si>
  <si>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</si>
  <si>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</si>
  <si>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</si>
  <si>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</si>
  <si>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</si>
  <si>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</si>
  <si>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</si>
  <si>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</si>
  <si>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</si>
  <si>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</si>
  <si>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</si>
  <si>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</si>
  <si>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</si>
  <si>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</si>
  <si>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</si>
  <si>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</si>
  <si>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</si>
  <si>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</si>
  <si>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</si>
  <si>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</si>
  <si>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</si>
  <si>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</si>
  <si>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</si>
  <si>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</si>
  <si>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</si>
  <si>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</si>
  <si>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</si>
  <si>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</si>
  <si>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</si>
  <si>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</si>
  <si>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</si>
  <si>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</si>
  <si>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</si>
  <si>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</si>
  <si>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</si>
  <si>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</si>
  <si>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</si>
  <si>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</si>
  <si>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</si>
  <si>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</si>
  <si>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</si>
  <si>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</si>
  <si>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</si>
  <si>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</si>
  <si>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</si>
  <si>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</si>
  <si>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</si>
  <si>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</si>
  <si>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</si>
  <si>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</si>
  <si>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</si>
  <si>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</si>
  <si>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</si>
  <si>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</si>
  <si>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</si>
  <si>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</si>
  <si>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</si>
  <si>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</si>
  <si>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</si>
  <si>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</si>
  <si>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</si>
  <si>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</si>
  <si>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</si>
  <si>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</si>
  <si>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</si>
  <si>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</si>
  <si>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</si>
  <si>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</si>
  <si>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</si>
  <si>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</si>
  <si>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</si>
  <si>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</si>
  <si>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</si>
  <si>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</si>
  <si>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</si>
  <si>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</si>
  <si>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</si>
  <si>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</si>
  <si>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</si>
  <si>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</si>
  <si>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</si>
  <si>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</si>
  <si>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</si>
  <si>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</si>
  <si>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</si>
  <si>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</si>
  <si>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</si>
  <si>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</si>
  <si>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</si>
  <si>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</si>
  <si>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</si>
  <si>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</si>
  <si>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</si>
  <si>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</si>
  <si>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</si>
  <si>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</si>
  <si>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</si>
  <si>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</si>
  <si>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</si>
  <si>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</si>
  <si>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</si>
  <si>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</si>
  <si>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</si>
  <si>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</si>
  <si>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</si>
  <si>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</si>
  <si>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</si>
  <si>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</si>
  <si>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</si>
  <si>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</si>
  <si>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</si>
  <si>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</si>
  <si>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</si>
  <si>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</si>
  <si>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</si>
  <si>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</si>
  <si>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</si>
  <si>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</si>
  <si>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</si>
  <si>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</si>
  <si>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</si>
  <si>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</si>
  <si>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</si>
  <si>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</si>
  <si>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</si>
  <si>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</si>
  <si>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</si>
  <si>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</si>
  <si>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</si>
  <si>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</si>
  <si>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</si>
  <si>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</si>
  <si>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</si>
  <si>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</si>
  <si>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</si>
  <si>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</si>
  <si>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</si>
  <si>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</si>
  <si>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</si>
  <si>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</si>
  <si>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</si>
  <si>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</si>
  <si>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</si>
  <si>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</si>
  <si>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</si>
  <si>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</si>
  <si>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</si>
  <si>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</si>
  <si>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</si>
  <si>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</si>
  <si>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</si>
  <si>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</si>
  <si>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</si>
  <si>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</si>
  <si>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</si>
  <si>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</si>
  <si>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</si>
  <si>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</si>
  <si>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</si>
  <si>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</si>
  <si>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</si>
  <si>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</si>
  <si>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</si>
  <si>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</si>
  <si>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</si>
  <si>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</si>
  <si>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</si>
  <si>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</si>
  <si>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</si>
  <si>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</si>
  <si>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</si>
  <si>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</si>
  <si>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</si>
  <si>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</si>
  <si>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</si>
  <si>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</si>
  <si>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</si>
  <si>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</si>
  <si>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</si>
  <si>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</si>
  <si>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</si>
  <si>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</si>
  <si>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</si>
  <si>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</si>
  <si>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</si>
  <si>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</si>
  <si>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</si>
  <si>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</si>
  <si>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</si>
  <si>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</si>
  <si>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</si>
  <si>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</si>
  <si>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</si>
  <si>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</si>
  <si>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</si>
  <si>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</si>
  <si>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</si>
  <si>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</si>
  <si>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</si>
  <si>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</si>
  <si>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</si>
  <si>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</si>
  <si>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</si>
  <si>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</si>
  <si>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</si>
  <si>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</si>
  <si>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</si>
  <si>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</si>
  <si>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</si>
  <si>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</si>
  <si>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</si>
  <si>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</si>
  <si>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</si>
  <si>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</si>
  <si>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</si>
  <si>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</si>
  <si>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</si>
  <si>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</si>
  <si>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</si>
  <si>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</si>
  <si>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</si>
  <si>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</si>
  <si>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</si>
  <si>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</si>
  <si>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</si>
  <si>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</si>
  <si>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</si>
  <si>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</si>
  <si>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</si>
  <si>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</si>
  <si>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</si>
  <si>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</si>
  <si>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</si>
  <si>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</si>
  <si>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</si>
  <si>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</si>
  <si>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</si>
  <si>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</si>
  <si>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</si>
  <si>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</si>
  <si>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</si>
  <si>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</si>
  <si>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</si>
  <si>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</si>
  <si>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</si>
  <si>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</si>
  <si>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</si>
  <si>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</si>
  <si>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</si>
  <si>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</si>
  <si>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</si>
  <si>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</si>
  <si>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</si>
  <si>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</si>
  <si>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</si>
  <si>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</si>
  <si>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</si>
  <si>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</si>
  <si>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</si>
  <si>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</si>
  <si>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</si>
  <si>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</si>
  <si>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</si>
  <si>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</si>
  <si>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</si>
  <si>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</si>
  <si>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</si>
  <si>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</si>
  <si>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</si>
  <si>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</si>
  <si>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</si>
  <si>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</si>
  <si>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</si>
  <si>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</si>
  <si>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</si>
  <si>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</si>
  <si>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</si>
  <si>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</si>
  <si>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</si>
  <si>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</si>
  <si>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</si>
  <si>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</si>
  <si>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</si>
  <si>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</si>
  <si>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</si>
  <si>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</si>
  <si>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</si>
  <si>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</si>
  <si>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</si>
  <si>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</si>
  <si>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</si>
  <si>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</si>
  <si>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</si>
  <si>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</si>
  <si>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</si>
  <si>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</si>
  <si>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</si>
  <si>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</si>
  <si>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</si>
  <si>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</si>
  <si>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</si>
  <si>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</si>
  <si>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</si>
  <si>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</si>
  <si>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</si>
  <si>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</si>
  <si>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</si>
  <si>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</si>
  <si>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</si>
  <si>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</si>
  <si>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</si>
  <si>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</si>
  <si>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</si>
  <si>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</si>
  <si>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</si>
  <si>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</si>
  <si>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</si>
  <si>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</si>
  <si>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</si>
  <si>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</si>
  <si>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</si>
  <si>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</si>
  <si>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</si>
  <si>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</si>
  <si>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</si>
  <si>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</si>
  <si>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</si>
  <si>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</si>
  <si>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</si>
  <si>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</si>
  <si>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</si>
  <si>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</si>
  <si>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</si>
  <si>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</si>
  <si>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</si>
  <si>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</si>
  <si>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</si>
  <si>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</si>
  <si>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</si>
  <si>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</si>
  <si>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</si>
  <si>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</si>
  <si>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</si>
  <si>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</si>
  <si>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</si>
  <si>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</si>
  <si>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</si>
  <si>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</si>
  <si>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</si>
  <si>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</si>
  <si>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</si>
  <si>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</si>
  <si>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</si>
  <si>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</si>
  <si>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</si>
  <si>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</si>
  <si>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</si>
  <si>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</si>
  <si>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</si>
  <si>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</si>
  <si>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</si>
  <si>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</si>
  <si>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</si>
  <si>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</si>
  <si>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</si>
  <si>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</si>
  <si>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</si>
  <si>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</si>
  <si>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</si>
  <si>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</si>
  <si>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</si>
  <si>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</si>
  <si>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</si>
  <si>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</si>
  <si>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</si>
  <si>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</si>
  <si>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</si>
  <si>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</si>
  <si>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</si>
  <si>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</si>
  <si>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</si>
  <si>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</si>
  <si>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</si>
  <si>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</si>
  <si>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</si>
  <si>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</si>
  <si>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</si>
  <si>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</si>
  <si>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</si>
  <si>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</si>
  <si>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</si>
  <si>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</si>
  <si>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</si>
  <si>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</si>
  <si>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</si>
  <si>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</si>
  <si>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</si>
  <si>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</si>
  <si>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</si>
  <si>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</si>
  <si>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</si>
  <si>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</si>
  <si>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</si>
  <si>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</si>
  <si>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</si>
  <si>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</si>
  <si>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</si>
  <si>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</si>
  <si>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</si>
  <si>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</si>
  <si>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</si>
  <si>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</si>
  <si>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</si>
  <si>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</si>
  <si>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</si>
  <si>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</si>
  <si>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</si>
  <si>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</si>
  <si>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</si>
  <si>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</si>
  <si>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</si>
  <si>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</si>
  <si>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</si>
  <si>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</si>
  <si>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</si>
  <si>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</si>
  <si>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</si>
  <si>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</si>
  <si>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</si>
  <si>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</si>
  <si>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</si>
  <si>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</si>
  <si>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</si>
  <si>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</si>
  <si>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</si>
  <si>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</si>
  <si>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</si>
  <si>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</si>
  <si>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</si>
  <si>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</si>
  <si>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</si>
  <si>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</si>
  <si>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</si>
  <si>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</si>
  <si>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</si>
  <si>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</si>
  <si>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</si>
  <si>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</si>
  <si>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</si>
  <si>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</si>
  <si>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</si>
  <si>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</si>
  <si>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</si>
  <si>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</si>
  <si>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</si>
  <si>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</si>
  <si>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</si>
  <si>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</si>
  <si>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</si>
  <si>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</si>
  <si>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</si>
  <si>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</si>
  <si>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</si>
  <si>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</si>
  <si>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</si>
  <si>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</si>
  <si>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</si>
  <si>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</si>
  <si>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</si>
  <si>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</si>
  <si>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</si>
  <si>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</si>
  <si>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</si>
  <si>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</si>
  <si>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</si>
  <si>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</si>
  <si>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</si>
  <si>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</si>
  <si>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</si>
  <si>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</si>
  <si>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</si>
  <si>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</si>
  <si>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</si>
  <si>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</si>
  <si>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</si>
  <si>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</si>
  <si>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</si>
  <si>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</si>
  <si>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</si>
  <si>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</si>
  <si>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</si>
  <si>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</si>
  <si>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</si>
  <si>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</si>
  <si>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</si>
  <si>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</si>
  <si>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</si>
  <si>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</si>
  <si>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</si>
  <si>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</si>
  <si>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</si>
  <si>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</si>
  <si>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</si>
  <si>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</si>
  <si>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</si>
  <si>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</si>
  <si>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</si>
  <si>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</si>
  <si>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</si>
  <si>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</si>
  <si>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</si>
  <si>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</si>
  <si>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</si>
  <si>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</si>
  <si>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</si>
  <si>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</si>
  <si>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</si>
  <si>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</si>
  <si>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</si>
  <si>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</si>
  <si>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</si>
  <si>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</si>
  <si>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</si>
  <si>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</si>
  <si>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</si>
  <si>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</si>
  <si>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</si>
  <si>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</si>
  <si>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</si>
  <si>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</si>
  <si>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</si>
  <si>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</si>
  <si>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</si>
  <si>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</si>
  <si>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</si>
  <si>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</si>
  <si>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</si>
  <si>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</si>
  <si>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</si>
  <si>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</si>
  <si>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</si>
  <si>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</si>
  <si>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</si>
  <si>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</si>
  <si>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</si>
  <si>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</si>
  <si>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</si>
  <si>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</si>
  <si>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</si>
  <si>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</si>
  <si>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</si>
  <si>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</si>
  <si>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</si>
  <si>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</si>
  <si>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</si>
  <si>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</si>
  <si>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</si>
  <si>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</si>
  <si>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</si>
  <si>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</si>
  <si>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</si>
  <si>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</si>
  <si>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</si>
  <si>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</si>
  <si>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</si>
  <si>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</si>
  <si>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</si>
  <si>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</si>
  <si>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</si>
  <si>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</si>
  <si>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</si>
  <si>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</si>
  <si>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</si>
  <si>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</si>
  <si>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</si>
  <si>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</si>
  <si>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</si>
  <si>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</si>
  <si>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</si>
  <si>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</si>
  <si>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</si>
  <si>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</si>
  <si>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</si>
  <si>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</si>
  <si>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</si>
  <si>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</si>
  <si>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</si>
  <si>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</si>
  <si>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</si>
  <si>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</si>
  <si>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</si>
  <si>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</si>
  <si>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</si>
  <si>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</si>
  <si>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</si>
  <si>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</si>
  <si>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</si>
  <si>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</si>
  <si>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</si>
  <si>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</si>
  <si>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</si>
  <si>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</si>
  <si>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</si>
  <si>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</si>
  <si>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</si>
  <si>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</si>
  <si>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</si>
  <si>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</si>
  <si>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</si>
  <si>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</si>
  <si>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</si>
  <si>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</si>
  <si>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</si>
  <si>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</si>
  <si>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</si>
  <si>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</si>
  <si>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</si>
  <si>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</si>
  <si>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</si>
  <si>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</si>
  <si>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</si>
  <si>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</si>
  <si>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</si>
  <si>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</si>
  <si>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</si>
  <si>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</si>
  <si>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</si>
  <si>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</si>
  <si>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</si>
  <si>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</si>
  <si>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</si>
  <si>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</si>
  <si>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</si>
  <si>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</si>
  <si>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</si>
  <si>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</si>
  <si>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</si>
  <si>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</si>
  <si>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</si>
  <si>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</si>
  <si>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</si>
  <si>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</si>
  <si>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</si>
  <si>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</si>
  <si>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</si>
  <si>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</si>
  <si>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</si>
  <si>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</si>
  <si>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</si>
  <si>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</si>
  <si>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</si>
  <si>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</si>
  <si>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</si>
  <si>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</si>
  <si>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</si>
  <si>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</si>
  <si>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</si>
  <si>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</si>
  <si>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</si>
  <si>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</si>
  <si>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</si>
  <si>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</si>
  <si>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</si>
  <si>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</si>
  <si>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</si>
  <si>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</si>
  <si>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</si>
  <si>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</si>
  <si>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</si>
  <si>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</si>
  <si>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</si>
  <si>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</si>
  <si>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</si>
  <si>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</si>
  <si>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</si>
  <si>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</si>
  <si>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</si>
  <si>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</si>
  <si>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</si>
  <si>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</si>
  <si>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</si>
  <si>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</si>
  <si>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</si>
  <si>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</si>
  <si>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</si>
  <si>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</si>
  <si>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</si>
  <si>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</si>
  <si>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</si>
  <si>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</si>
  <si>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</si>
  <si>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</si>
  <si>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</si>
  <si>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</si>
  <si>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</si>
  <si>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</si>
  <si>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</si>
  <si>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</si>
  <si>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</si>
  <si>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</si>
  <si>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</si>
  <si>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</si>
  <si>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</si>
  <si>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</si>
  <si>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</si>
  <si>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</si>
  <si>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</si>
  <si>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</si>
  <si>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</si>
  <si>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</si>
  <si>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</si>
  <si>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</si>
  <si>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</si>
  <si>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</si>
  <si>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</si>
  <si>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</si>
  <si>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</si>
  <si>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</si>
  <si>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</si>
  <si>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</si>
  <si>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</si>
  <si>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</si>
  <si>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</si>
  <si>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</si>
  <si>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</si>
  <si>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</si>
  <si>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</si>
  <si>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</si>
  <si>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</si>
  <si>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</si>
  <si>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</si>
  <si>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</si>
  <si>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</si>
  <si>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</si>
  <si>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</si>
  <si>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</si>
  <si>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</si>
  <si>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</si>
  <si>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</si>
  <si>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</si>
  <si>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</si>
  <si>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</si>
  <si>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</si>
  <si>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</si>
  <si>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</si>
  <si>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</si>
  <si>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</si>
  <si>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</si>
  <si>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</si>
  <si>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</si>
  <si>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</si>
  <si>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</si>
  <si>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</si>
  <si>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</si>
  <si>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</si>
  <si>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</si>
  <si>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</si>
  <si>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</si>
  <si>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</si>
  <si>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</si>
  <si>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</si>
  <si>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</si>
  <si>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</si>
  <si>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</si>
  <si>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</si>
  <si>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</si>
  <si>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</si>
  <si>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</si>
  <si>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</si>
  <si>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</si>
  <si>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</si>
  <si>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</si>
  <si>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</si>
  <si>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</si>
  <si>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</si>
  <si>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</si>
  <si>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</si>
  <si>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</si>
  <si>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</si>
  <si>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</si>
  <si>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</si>
  <si>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</si>
  <si>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</si>
  <si>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</si>
  <si>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</si>
  <si>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</si>
  <si>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</si>
  <si>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</si>
  <si>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</si>
  <si>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</si>
  <si>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</si>
  <si>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</si>
  <si>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</si>
  <si>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</si>
  <si>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</si>
  <si>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</si>
  <si>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</si>
  <si>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</si>
  <si>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</si>
  <si>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</si>
  <si>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</si>
  <si>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</si>
  <si>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</si>
  <si>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</si>
  <si>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</si>
  <si>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</si>
  <si>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</si>
  <si>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</si>
  <si>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</si>
  <si>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</si>
  <si>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</si>
  <si>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</si>
  <si>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</si>
  <si>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</si>
  <si>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</si>
  <si>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</si>
  <si>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</si>
  <si>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</si>
  <si>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</si>
  <si>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</si>
  <si>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</si>
  <si>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</si>
  <si>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</si>
  <si>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</si>
  <si>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</si>
  <si>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</si>
  <si>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</si>
  <si>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</si>
  <si>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</si>
  <si>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</si>
  <si>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</si>
  <si>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</si>
  <si>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</si>
  <si>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</si>
  <si>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</si>
  <si>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</si>
  <si>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</si>
  <si>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</si>
  <si>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</si>
  <si>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</si>
  <si>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</si>
  <si>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</si>
  <si>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</si>
  <si>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</si>
  <si>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</si>
  <si>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</si>
  <si>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</si>
  <si>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</si>
  <si>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</si>
  <si>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</si>
  <si>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</si>
  <si>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</si>
  <si>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</si>
  <si>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</si>
  <si>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</si>
  <si>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</si>
  <si>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</si>
  <si>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</si>
  <si>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</si>
  <si>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</si>
  <si>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</si>
  <si>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</si>
  <si>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</si>
  <si>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</si>
  <si>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</si>
  <si>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</si>
  <si>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</si>
  <si>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</si>
  <si>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</si>
  <si>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</si>
  <si>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</si>
  <si>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</si>
  <si>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</si>
  <si>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</si>
  <si>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</si>
  <si>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</si>
  <si>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</si>
  <si>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</si>
  <si>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</si>
  <si>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</si>
  <si>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</si>
  <si>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</si>
  <si>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</si>
  <si>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</si>
  <si>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</si>
  <si>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</si>
  <si>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</si>
  <si>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</si>
  <si>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</si>
  <si>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</si>
  <si>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</si>
  <si>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</si>
  <si>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</si>
  <si>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</si>
  <si>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</si>
  <si>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</si>
  <si>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</si>
  <si>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</si>
  <si>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</si>
  <si>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</si>
  <si>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</si>
  <si>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</si>
  <si>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</si>
  <si>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</si>
  <si>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</si>
  <si>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</si>
  <si>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</si>
  <si>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</si>
  <si>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</si>
  <si>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</si>
  <si>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</si>
  <si>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</si>
  <si>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</si>
  <si>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</si>
  <si>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</si>
  <si>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</si>
  <si>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</si>
  <si>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</si>
  <si>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</si>
  <si>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</si>
  <si>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</si>
  <si>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</si>
  <si>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</si>
  <si>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</si>
  <si>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</si>
  <si>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</si>
  <si>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</si>
  <si>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</si>
  <si>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</si>
  <si>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</si>
  <si>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</si>
  <si>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</si>
  <si>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</si>
  <si>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</si>
  <si>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</si>
  <si>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</si>
  <si>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</si>
  <si>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</si>
  <si>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</si>
  <si>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</si>
  <si>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</si>
  <si>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</si>
  <si>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</si>
  <si>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</si>
  <si>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</si>
  <si>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</si>
  <si>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</si>
  <si>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</si>
  <si>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</si>
  <si>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</si>
  <si>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</si>
  <si>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</si>
  <si>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</si>
  <si>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</si>
  <si>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</si>
  <si>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</si>
  <si>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</si>
  <si>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</si>
  <si>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</si>
  <si>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</si>
  <si>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</si>
  <si>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</si>
  <si>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</si>
  <si>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</si>
  <si>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</si>
  <si>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</si>
  <si>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</si>
  <si>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</si>
  <si>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</si>
  <si>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</si>
  <si>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</si>
  <si>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</si>
  <si>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</si>
  <si>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</si>
  <si>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</si>
  <si>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</si>
  <si>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</si>
  <si>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</si>
  <si>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</si>
  <si>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</si>
  <si>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</si>
  <si>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</si>
  <si>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</si>
  <si>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</si>
  <si>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</si>
  <si>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</si>
  <si>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</si>
  <si>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</si>
  <si>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</si>
  <si>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</si>
  <si>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</si>
  <si>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</si>
  <si>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</si>
  <si>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</si>
  <si>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</si>
  <si>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</si>
  <si>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</si>
  <si>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</si>
  <si>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</si>
  <si>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</si>
  <si>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</si>
  <si>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</si>
  <si>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</si>
  <si>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</si>
  <si>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</si>
  <si>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</si>
  <si>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</si>
  <si>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</si>
  <si>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</si>
  <si>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</si>
  <si>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</si>
  <si>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</si>
  <si>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</si>
  <si>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</si>
  <si>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</si>
  <si>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</si>
  <si>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</si>
  <si>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</si>
  <si>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</si>
  <si>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</si>
  <si>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</si>
  <si>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</si>
  <si>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</si>
  <si>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</si>
  <si>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</si>
  <si>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</si>
  <si>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</si>
  <si>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</si>
  <si>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</si>
  <si>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</si>
  <si>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</si>
  <si>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</si>
  <si>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</si>
  <si>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</si>
  <si>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</si>
  <si>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</si>
  <si>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</si>
  <si>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</si>
  <si>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</si>
  <si>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</si>
  <si>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</si>
  <si>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</si>
  <si>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</si>
  <si>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</si>
  <si>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</si>
  <si>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</si>
  <si>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</si>
  <si>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</si>
  <si>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</si>
  <si>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</si>
  <si>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</si>
  <si>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</si>
  <si>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</si>
  <si>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</si>
  <si>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</si>
  <si>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</si>
  <si>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</si>
  <si>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</si>
  <si>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</si>
  <si>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</si>
  <si>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</si>
  <si>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</si>
  <si>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</si>
  <si>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</si>
  <si>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</si>
  <si>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</si>
  <si>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</si>
  <si>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</si>
  <si>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</si>
  <si>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</si>
  <si>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</si>
  <si>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</si>
  <si>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</si>
  <si>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</si>
  <si>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</si>
  <si>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</si>
  <si>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</si>
  <si>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</si>
  <si>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</si>
  <si>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</si>
  <si>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</si>
  <si>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</si>
  <si>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</si>
  <si>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</si>
  <si>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</si>
  <si>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</si>
  <si>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</si>
  <si>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</si>
  <si>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</si>
  <si>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</si>
  <si>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</si>
  <si>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</si>
  <si>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</si>
  <si>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</si>
  <si>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</si>
  <si>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</si>
  <si>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</si>
  <si>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</si>
  <si>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</si>
  <si>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</si>
  <si>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</si>
  <si>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</si>
  <si>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</si>
  <si>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</si>
  <si>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</si>
  <si>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</si>
  <si>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</si>
  <si>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</si>
  <si>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</si>
  <si>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</si>
  <si>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</si>
  <si>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</si>
  <si>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</si>
  <si>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</si>
  <si>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</si>
  <si>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</si>
  <si>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</si>
  <si>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</si>
  <si>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</si>
  <si>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</si>
  <si>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</si>
  <si>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</si>
  <si>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</si>
  <si>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</si>
  <si>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</si>
  <si>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</si>
  <si>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</si>
  <si>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</si>
  <si>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</si>
  <si>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</si>
  <si>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</si>
  <si>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</si>
  <si>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</si>
  <si>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</si>
  <si>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</si>
  <si>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</si>
  <si>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</si>
  <si>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</si>
  <si>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</si>
  <si>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</si>
  <si>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</si>
  <si>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</si>
  <si>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</si>
  <si>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</si>
  <si>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</si>
  <si>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</si>
  <si>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</si>
  <si>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</si>
  <si>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</si>
  <si>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</si>
  <si>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</si>
  <si>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</si>
  <si>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</si>
  <si>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</si>
  <si>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</si>
  <si>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</si>
  <si>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</si>
  <si>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</si>
  <si>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</si>
  <si>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</si>
  <si>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</si>
  <si>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</si>
  <si>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</si>
  <si>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</si>
  <si>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</si>
  <si>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</si>
  <si>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</si>
  <si>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</si>
  <si>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</si>
  <si>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</si>
  <si>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</si>
  <si>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</si>
  <si>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</si>
  <si>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</si>
  <si>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</si>
  <si>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</si>
  <si>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</si>
  <si>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</si>
  <si>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</si>
  <si>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</si>
  <si>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</si>
  <si>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</si>
  <si>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</si>
  <si>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</si>
  <si>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</si>
  <si>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</si>
  <si>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</si>
  <si>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</si>
  <si>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</si>
  <si>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</si>
  <si>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</si>
  <si>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</si>
  <si>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</si>
  <si>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</si>
  <si>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</si>
  <si>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</si>
  <si>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</si>
  <si>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</si>
  <si>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</si>
  <si>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</si>
  <si>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</si>
  <si>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</si>
  <si>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</si>
  <si>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</si>
  <si>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</si>
  <si>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</si>
  <si>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</si>
  <si>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</si>
  <si>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</si>
  <si>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</si>
  <si>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</si>
  <si>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</si>
  <si>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</si>
  <si>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</si>
  <si>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</si>
  <si>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</si>
  <si>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</si>
  <si>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</si>
  <si>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</si>
  <si>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</si>
  <si>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</si>
  <si>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</si>
  <si>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</si>
  <si>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</si>
  <si>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</si>
  <si>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</si>
  <si>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</si>
  <si>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</si>
  <si>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</si>
  <si>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</si>
  <si>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</si>
  <si>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</si>
  <si>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</si>
  <si>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</si>
  <si>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</si>
  <si>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</si>
  <si>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</si>
  <si>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</si>
  <si>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</si>
  <si>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</si>
  <si>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</si>
  <si>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</si>
  <si>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</si>
  <si>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</si>
  <si>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</si>
  <si>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</si>
  <si>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</si>
  <si>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</si>
  <si>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</si>
  <si>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</si>
  <si>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</si>
  <si>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</si>
  <si>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</si>
  <si>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</si>
  <si>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</si>
  <si>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</si>
  <si>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</si>
  <si>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</si>
  <si>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</si>
  <si>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</si>
  <si>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</si>
  <si>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</si>
  <si>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</si>
  <si>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</si>
  <si>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</si>
  <si>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</si>
  <si>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</si>
  <si>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</si>
  <si>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</si>
  <si>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</si>
  <si>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</si>
  <si>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</si>
  <si>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</si>
  <si>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</si>
  <si>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</si>
  <si>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</si>
  <si>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</si>
  <si>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</si>
  <si>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</si>
  <si>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</si>
  <si>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</si>
  <si>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</si>
  <si>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</si>
  <si>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</si>
  <si>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</si>
  <si>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</si>
  <si>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</si>
  <si>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</si>
  <si>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</si>
  <si>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</si>
  <si>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</si>
  <si>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</si>
  <si>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</si>
  <si>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</si>
  <si>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</si>
  <si>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</si>
  <si>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</si>
  <si>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</si>
  <si>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</si>
  <si>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</si>
  <si>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</si>
  <si>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</si>
  <si>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</si>
  <si>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</si>
  <si>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</si>
  <si>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</si>
  <si>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</si>
  <si>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</si>
  <si>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</si>
  <si>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</si>
  <si>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</si>
  <si>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</si>
  <si>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</si>
  <si>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</si>
  <si>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</si>
  <si>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</si>
  <si>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</si>
  <si>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</si>
  <si>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</si>
  <si>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</si>
  <si>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</si>
  <si>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</si>
  <si>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</si>
  <si>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</si>
  <si>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</si>
  <si>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</si>
  <si>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</si>
  <si>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</si>
  <si>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</si>
  <si>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</si>
  <si>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</si>
  <si>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</si>
  <si>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</si>
  <si>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</si>
  <si>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</si>
  <si>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</si>
  <si>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</si>
  <si>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</si>
  <si>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</si>
  <si>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</si>
  <si>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</si>
  <si>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</si>
  <si>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</si>
  <si>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</si>
  <si>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</si>
  <si>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</si>
  <si>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</si>
  <si>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</si>
  <si>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</si>
  <si>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</si>
  <si>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</si>
  <si>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</si>
  <si>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</si>
  <si>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</si>
  <si>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</si>
  <si>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</si>
  <si>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</si>
  <si>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</si>
  <si>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</si>
  <si>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</si>
  <si>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</si>
  <si>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</si>
  <si>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</si>
  <si>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</si>
  <si>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</si>
  <si>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</si>
  <si>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</si>
  <si>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</si>
  <si>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</si>
  <si>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</si>
  <si>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</si>
  <si>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</si>
  <si>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</si>
  <si>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</si>
  <si>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</si>
  <si>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</si>
  <si>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</si>
  <si>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</si>
  <si>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</si>
  <si>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</si>
  <si>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</si>
  <si>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</si>
  <si>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</si>
  <si>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</si>
  <si>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</si>
  <si>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</si>
  <si>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</si>
  <si>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</si>
  <si>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</si>
  <si>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</si>
  <si>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</si>
  <si>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</si>
  <si>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</si>
  <si>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</si>
  <si>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</si>
  <si>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</si>
  <si>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</si>
  <si>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</si>
  <si>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</si>
  <si>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</si>
  <si>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</si>
  <si>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</si>
  <si>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</si>
  <si>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</si>
  <si>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</si>
  <si>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</si>
  <si>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</si>
  <si>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</si>
  <si>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</si>
  <si>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</si>
  <si>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</si>
  <si>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</si>
  <si>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</si>
  <si>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</si>
  <si>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</si>
  <si>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</si>
  <si>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</si>
  <si>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</si>
  <si>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</si>
  <si>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</si>
  <si>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</si>
  <si>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</si>
  <si>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</si>
  <si>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</si>
  <si>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</si>
  <si>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</si>
  <si>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</si>
  <si>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</si>
  <si>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</si>
  <si>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</si>
  <si>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</si>
  <si>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</si>
  <si>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</si>
  <si>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</si>
  <si>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</si>
  <si>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</si>
  <si>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</si>
  <si>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</si>
  <si>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</si>
  <si>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</si>
  <si>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</si>
  <si>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</si>
  <si>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</si>
  <si>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</si>
  <si>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</si>
  <si>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</si>
  <si>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</si>
  <si>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</si>
  <si>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</si>
  <si>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</si>
  <si>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</si>
  <si>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</si>
  <si>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</si>
  <si>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</si>
  <si>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</si>
  <si>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</si>
  <si>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</si>
  <si>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</si>
  <si>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</si>
  <si>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</si>
  <si>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</si>
  <si>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</si>
  <si>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</si>
  <si>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</si>
  <si>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</si>
  <si>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</si>
  <si>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</si>
  <si>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</si>
  <si>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</si>
  <si>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</si>
  <si>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</si>
  <si>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</si>
  <si>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</si>
  <si>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</si>
  <si>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</si>
  <si>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</si>
  <si>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</si>
  <si>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</si>
  <si>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</si>
  <si>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</si>
  <si>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</si>
  <si>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</si>
  <si>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</si>
  <si>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</si>
  <si>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</si>
  <si>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</si>
  <si>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</si>
  <si>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</si>
  <si>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</si>
  <si>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</si>
  <si>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</si>
  <si>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</si>
  <si>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</si>
  <si>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</si>
  <si>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</si>
  <si>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</si>
  <si>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</si>
  <si>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</si>
  <si>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</si>
  <si>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</si>
  <si>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</si>
  <si>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</si>
  <si>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</si>
  <si>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</si>
  <si>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</si>
  <si>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</si>
  <si>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</si>
  <si>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</si>
  <si>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</si>
  <si>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</si>
  <si>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</si>
  <si>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</si>
  <si>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</si>
  <si>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</si>
  <si>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</si>
  <si>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</si>
  <si>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</si>
  <si>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</si>
  <si>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</si>
  <si>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</si>
  <si>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</si>
  <si>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</si>
  <si>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</si>
  <si>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</si>
  <si>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</si>
  <si>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</si>
  <si>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</si>
  <si>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</si>
  <si>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</si>
  <si>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</si>
  <si>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</si>
  <si>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</si>
  <si>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</si>
  <si>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</si>
  <si>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</si>
  <si>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</si>
  <si>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</si>
  <si>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</si>
  <si>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</si>
  <si>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</si>
  <si>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</si>
  <si>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</si>
  <si>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</si>
  <si>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</si>
  <si>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</si>
  <si>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</si>
  <si>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</si>
  <si>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</si>
  <si>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</si>
  <si>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</si>
  <si>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</si>
  <si>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</si>
  <si>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</si>
  <si>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</si>
  <si>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</si>
  <si>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</si>
  <si>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</si>
  <si>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</si>
  <si>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</si>
  <si>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</si>
  <si>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</si>
  <si>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</si>
  <si>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</si>
  <si>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</si>
  <si>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</si>
  <si>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</si>
  <si>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</si>
  <si>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</si>
  <si>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</si>
  <si>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</si>
  <si>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</si>
  <si>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</si>
  <si>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</si>
  <si>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</si>
  <si>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</si>
  <si>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</si>
  <si>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</si>
  <si>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</si>
  <si>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</si>
  <si>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</si>
  <si>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</si>
  <si>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</si>
  <si>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</si>
  <si>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</si>
  <si>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</si>
  <si>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</si>
  <si>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</si>
  <si>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</si>
  <si>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</si>
  <si>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</si>
  <si>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</si>
  <si>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</si>
  <si>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</si>
  <si>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</si>
  <si>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</si>
  <si>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</si>
  <si>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</si>
  <si>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</si>
  <si>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</si>
  <si>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</si>
  <si>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</si>
  <si>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</si>
  <si>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</si>
  <si>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</si>
  <si>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</si>
  <si>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</si>
  <si>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</si>
  <si>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</si>
  <si>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</si>
  <si>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</si>
  <si>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</si>
  <si>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</si>
  <si>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</si>
  <si>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</si>
  <si>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</si>
  <si>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</si>
  <si>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</si>
  <si>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</si>
  <si>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</si>
  <si>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</si>
  <si>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</si>
  <si>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</si>
  <si>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</si>
  <si>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</si>
  <si>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</si>
  <si>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</si>
  <si>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</si>
  <si>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</si>
  <si>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</si>
  <si>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</si>
  <si>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</si>
  <si>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</si>
  <si>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</si>
  <si>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</si>
  <si>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</si>
  <si>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</si>
  <si>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</si>
  <si>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</si>
  <si>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</si>
  <si>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</si>
  <si>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</si>
  <si>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</si>
  <si>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</si>
  <si>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</si>
  <si>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</si>
  <si>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</si>
  <si>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</si>
  <si>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</si>
  <si>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</si>
  <si>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</si>
  <si>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</si>
  <si>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</si>
  <si>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</si>
  <si>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</si>
  <si>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</si>
  <si>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</si>
  <si>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</si>
  <si>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</si>
  <si>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</si>
  <si>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</si>
  <si>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</si>
  <si>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</si>
  <si>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</si>
  <si>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</si>
  <si>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</si>
  <si>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</si>
  <si>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</si>
  <si>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</si>
  <si>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</si>
  <si>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</si>
  <si>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</si>
  <si>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</si>
  <si>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</si>
  <si>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</si>
  <si>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</si>
  <si>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</si>
  <si>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</si>
  <si>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</si>
  <si>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</si>
  <si>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</si>
  <si>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</si>
  <si>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</si>
  <si>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</si>
  <si>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</si>
  <si>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</si>
  <si>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</si>
  <si>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</si>
  <si>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</si>
  <si>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</si>
  <si>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</si>
  <si>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</si>
  <si>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</si>
  <si>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</si>
  <si>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</si>
  <si>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</si>
  <si>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</si>
  <si>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</si>
  <si>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</si>
  <si>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</si>
  <si>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</si>
  <si>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</si>
  <si>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</si>
  <si>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</si>
  <si>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</si>
  <si>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</si>
  <si>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</si>
  <si>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</si>
  <si>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</si>
  <si>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</si>
  <si>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</si>
  <si>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</si>
  <si>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</si>
  <si>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</si>
  <si>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</si>
  <si>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</si>
  <si>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</si>
  <si>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</si>
  <si>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</si>
  <si>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</si>
  <si>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</si>
  <si>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</si>
  <si>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</si>
  <si>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</si>
  <si>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</si>
  <si>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</si>
  <si>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</si>
  <si>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</si>
  <si>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</si>
  <si>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</si>
  <si>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</si>
  <si>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</si>
  <si>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</si>
  <si>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</si>
  <si>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</si>
  <si>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</si>
  <si>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</si>
  <si>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</si>
  <si>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</si>
  <si>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</si>
  <si>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</si>
  <si>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</si>
  <si>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</si>
  <si>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</si>
  <si>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</si>
  <si>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</si>
  <si>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</si>
  <si>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</si>
  <si>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</si>
  <si>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</si>
  <si>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</si>
  <si>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</si>
  <si>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</si>
  <si>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</si>
  <si>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</si>
  <si>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</si>
  <si>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</si>
  <si>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</si>
  <si>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</si>
  <si>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</si>
  <si>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</si>
  <si>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</si>
  <si>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</si>
  <si>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</si>
  <si>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</si>
  <si>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</si>
  <si>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</si>
  <si>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</si>
  <si>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</si>
  <si>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</si>
  <si>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</si>
  <si>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</si>
  <si>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</si>
  <si>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</si>
  <si>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</si>
  <si>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</si>
  <si>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</si>
  <si>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</si>
  <si>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</si>
  <si>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</si>
  <si>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</si>
  <si>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</si>
  <si>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</si>
  <si>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</si>
  <si>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</si>
  <si>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</si>
  <si>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</si>
  <si>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</si>
  <si>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</si>
  <si>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</si>
  <si>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</si>
  <si>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</si>
  <si>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</si>
  <si>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</si>
  <si>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</si>
  <si>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</si>
  <si>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</si>
  <si>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</si>
  <si>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</si>
  <si>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</si>
  <si>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</si>
  <si>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</si>
  <si>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</si>
  <si>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</si>
  <si>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</si>
  <si>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</si>
  <si>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</si>
  <si>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</si>
  <si>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</si>
  <si>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</si>
  <si>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</si>
  <si>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</si>
  <si>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</si>
  <si>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</si>
  <si>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</si>
  <si>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</si>
  <si>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</si>
  <si>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</si>
  <si>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</si>
  <si>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</si>
  <si>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</si>
  <si>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</si>
  <si>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</si>
  <si>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</si>
  <si>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</si>
  <si>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</si>
  <si>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</si>
  <si>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</si>
  <si>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</si>
  <si>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</si>
  <si>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</si>
  <si>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</si>
  <si>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</si>
  <si>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</si>
  <si>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</si>
  <si>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</si>
  <si>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</si>
  <si>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</si>
  <si>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</si>
  <si>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</si>
  <si>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</si>
  <si>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</si>
  <si>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</si>
  <si>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</si>
  <si>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</si>
  <si>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</si>
  <si>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</si>
  <si>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</si>
  <si>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</si>
  <si>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</si>
  <si>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</si>
  <si>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</si>
  <si>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</si>
  <si>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</si>
  <si>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</si>
  <si>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</si>
  <si>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</si>
  <si>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</si>
  <si>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</si>
  <si>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</si>
  <si>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</si>
  <si>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</si>
  <si>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</si>
  <si>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</si>
  <si>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</si>
  <si>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</si>
  <si>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</si>
  <si>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</si>
  <si>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</si>
  <si>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</si>
  <si>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</si>
  <si>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</si>
  <si>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</si>
  <si>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</si>
  <si>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</si>
  <si>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</si>
  <si>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</si>
  <si>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</si>
  <si>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</si>
  <si>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</si>
  <si>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</si>
  <si>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</si>
  <si>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</si>
  <si>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</si>
  <si>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</si>
  <si>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</si>
  <si>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</si>
  <si>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</si>
  <si>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</si>
  <si>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</si>
  <si>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</si>
  <si>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</si>
  <si>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</si>
  <si>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</si>
  <si>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</si>
  <si>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</si>
  <si>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</si>
  <si>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</si>
  <si>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</si>
  <si>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</si>
  <si>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</si>
  <si>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</si>
  <si>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</si>
  <si>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</si>
  <si>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</si>
  <si>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</si>
  <si>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</si>
  <si>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</si>
  <si>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</si>
  <si>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</si>
  <si>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</si>
  <si>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</si>
  <si>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</si>
  <si>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</si>
  <si>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</si>
  <si>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</si>
  <si>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</si>
  <si>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</si>
  <si>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</si>
  <si>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</si>
  <si>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</si>
  <si>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</si>
  <si>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</si>
  <si>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</si>
  <si>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</si>
  <si>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</si>
  <si>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</si>
  <si>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</si>
  <si>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</si>
  <si>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</si>
  <si>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</si>
  <si>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</si>
  <si>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</si>
  <si>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</si>
  <si>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</si>
  <si>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</si>
  <si>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</si>
  <si>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</si>
  <si>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</si>
  <si>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</si>
  <si>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</si>
  <si>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</si>
  <si>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</si>
  <si>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</si>
  <si>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</si>
  <si>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</si>
  <si>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</si>
  <si>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</si>
  <si>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</si>
  <si>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</si>
  <si>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</si>
  <si>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</si>
  <si>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</si>
  <si>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</si>
  <si>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</si>
  <si>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</si>
  <si>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</si>
  <si>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</si>
  <si>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</si>
  <si>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</si>
  <si>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</si>
  <si>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</si>
  <si>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</si>
  <si>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</si>
  <si>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</si>
  <si>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</si>
  <si>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</si>
  <si>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</si>
  <si>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</si>
  <si>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</si>
  <si>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</si>
  <si>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</si>
  <si>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</si>
  <si>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</si>
  <si>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</si>
  <si>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</si>
  <si>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</si>
  <si>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</si>
  <si>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</si>
  <si>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</si>
  <si>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</si>
  <si>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</si>
  <si>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</si>
  <si>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</si>
  <si>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</si>
  <si>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</si>
  <si>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</si>
  <si>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</si>
  <si>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</si>
  <si>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</si>
  <si>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</si>
  <si>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</si>
  <si>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</si>
  <si>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</si>
  <si>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</si>
  <si>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</si>
  <si>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</si>
  <si>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</si>
  <si>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</si>
  <si>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</si>
  <si>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</si>
  <si>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</si>
  <si>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</si>
  <si>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</si>
  <si>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</si>
  <si>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</si>
  <si>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</si>
  <si>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</si>
  <si>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</si>
  <si>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</si>
  <si>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</si>
  <si>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</si>
  <si>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</si>
  <si>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</si>
  <si>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</si>
  <si>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</si>
  <si>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</si>
  <si>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</si>
  <si>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</si>
  <si>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</si>
  <si>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</si>
  <si>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</si>
  <si>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</si>
  <si>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</si>
  <si>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</si>
  <si>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</si>
  <si>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</si>
  <si>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</si>
  <si>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</si>
  <si>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</si>
  <si>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</si>
  <si>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</si>
  <si>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</si>
  <si>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</si>
  <si>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</si>
  <si>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</si>
  <si>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</si>
  <si>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</si>
  <si>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</si>
  <si>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</si>
  <si>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</si>
  <si>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</si>
  <si>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</si>
  <si>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</si>
  <si>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</si>
  <si>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</si>
  <si>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</si>
  <si>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</si>
  <si>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</si>
  <si>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</si>
  <si>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</si>
  <si>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</si>
  <si>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</si>
  <si>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</si>
  <si>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</si>
  <si>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</si>
  <si>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</si>
  <si>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</si>
  <si>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</si>
  <si>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</si>
  <si>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</si>
  <si>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</si>
  <si>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</si>
  <si>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</si>
  <si>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</si>
  <si>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</si>
  <si>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</si>
  <si>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</si>
  <si>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</si>
  <si>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</si>
  <si>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</si>
  <si>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</si>
  <si>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</si>
  <si>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</si>
  <si>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</si>
  <si>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</si>
  <si>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</si>
  <si>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</si>
  <si>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</si>
  <si>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</si>
  <si>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</si>
  <si>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</si>
  <si>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</si>
  <si>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</si>
  <si>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</si>
  <si>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</si>
  <si>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</si>
  <si>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</si>
  <si>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</si>
  <si>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</si>
  <si>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</si>
  <si>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</si>
  <si>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</si>
  <si>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</si>
  <si>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</si>
  <si>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</si>
  <si>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</si>
  <si>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</si>
  <si>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</si>
  <si>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</si>
  <si>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</si>
  <si>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</si>
  <si>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</si>
  <si>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</si>
  <si>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</si>
  <si>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</si>
  <si>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</si>
  <si>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</si>
  <si>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</si>
  <si>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</si>
  <si>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</si>
  <si>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</si>
  <si>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</si>
  <si>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</si>
  <si>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</si>
  <si>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</si>
  <si>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</si>
  <si>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</si>
  <si>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</si>
  <si>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</si>
  <si>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</si>
  <si>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</si>
  <si>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</si>
  <si>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</si>
  <si>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</si>
  <si>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</si>
  <si>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</si>
  <si>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</si>
  <si>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</si>
  <si>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</si>
  <si>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</si>
  <si>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</si>
  <si>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</si>
  <si>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</si>
  <si>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</si>
  <si>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</si>
  <si>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</si>
  <si>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</si>
  <si>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</si>
  <si>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</si>
  <si>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</si>
  <si>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</si>
  <si>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</si>
  <si>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</si>
  <si>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</si>
  <si>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</si>
  <si>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</si>
  <si>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</si>
  <si>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</si>
  <si>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</si>
  <si>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</si>
  <si>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</si>
  <si>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</si>
  <si>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</si>
  <si>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</si>
  <si>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</si>
  <si>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</si>
  <si>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</si>
  <si>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</si>
  <si>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</si>
  <si>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</si>
  <si>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</si>
  <si>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</si>
  <si>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</si>
  <si>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</si>
  <si>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</si>
  <si>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</si>
  <si>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</si>
  <si>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</si>
  <si>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</si>
  <si>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</si>
  <si>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</si>
  <si>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</si>
  <si>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</si>
  <si>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</si>
  <si>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</si>
  <si>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</si>
  <si>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</si>
  <si>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</si>
  <si>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</si>
  <si>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</si>
  <si>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</si>
  <si>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</si>
  <si>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</si>
  <si>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</si>
  <si>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</si>
  <si>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</si>
  <si>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</si>
  <si>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</si>
  <si>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</si>
  <si>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</si>
  <si>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</si>
  <si>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</si>
  <si>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</si>
  <si>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</si>
  <si>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</si>
  <si>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</si>
  <si>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</si>
  <si>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</si>
  <si>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</si>
  <si>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</si>
  <si>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</si>
  <si>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</si>
  <si>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</si>
  <si>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</si>
  <si>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</si>
  <si>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</si>
  <si>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</si>
  <si>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</si>
  <si>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</si>
  <si>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</si>
  <si>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</si>
  <si>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</si>
  <si>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</si>
  <si>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</si>
  <si>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</si>
  <si>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</si>
  <si>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</si>
  <si>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</si>
  <si>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</si>
  <si>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</si>
  <si>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</si>
  <si>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</si>
  <si>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</si>
  <si>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</si>
  <si>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</si>
  <si>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</si>
  <si>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</si>
  <si>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</si>
  <si>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</si>
  <si>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</si>
  <si>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</si>
  <si>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</si>
  <si>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</si>
  <si>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</si>
  <si>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</si>
  <si>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</si>
  <si>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</si>
  <si>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</si>
  <si>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</si>
  <si>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</si>
  <si>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</si>
  <si>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</si>
  <si>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</si>
  <si>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</si>
  <si>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</si>
  <si>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</si>
  <si>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</si>
  <si>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</si>
  <si>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</si>
  <si>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</si>
  <si>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</si>
  <si>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</si>
  <si>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</si>
  <si>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</si>
  <si>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</si>
  <si>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</si>
  <si>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</si>
  <si>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</si>
  <si>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</si>
  <si>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</si>
  <si>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</si>
  <si>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</si>
  <si>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</si>
  <si>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</si>
  <si>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</si>
  <si>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</si>
  <si>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</si>
  <si>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</si>
  <si>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</si>
  <si>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</si>
  <si>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</si>
  <si>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</si>
  <si>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</si>
  <si>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</si>
  <si>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</si>
  <si>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</si>
  <si>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</si>
  <si>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</si>
  <si>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</si>
  <si>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</si>
  <si>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</si>
  <si>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</si>
  <si>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</si>
  <si>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</si>
  <si>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</si>
  <si>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</si>
  <si>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</si>
  <si>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</si>
  <si>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</si>
  <si>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</si>
  <si>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</si>
  <si>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</si>
  <si>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</si>
  <si>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</si>
  <si>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</si>
  <si>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</si>
  <si>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</si>
  <si>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</si>
  <si>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</si>
  <si>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</si>
  <si>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</si>
  <si>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</si>
  <si>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</si>
  <si>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</si>
  <si>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</si>
  <si>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</si>
  <si>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</si>
  <si>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</si>
  <si>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</si>
  <si>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</si>
  <si>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</si>
  <si>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</si>
  <si>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</si>
  <si>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</si>
  <si>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</si>
  <si>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</si>
  <si>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</si>
  <si>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</si>
  <si>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</si>
  <si>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</si>
  <si>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</si>
  <si>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</si>
  <si>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</si>
  <si>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</si>
  <si>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</si>
  <si>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</si>
  <si>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</si>
  <si>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</si>
  <si>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</si>
  <si>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</si>
  <si>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</si>
  <si>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</si>
  <si>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</si>
  <si>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</si>
  <si>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</si>
  <si>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</si>
  <si>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</si>
  <si>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</si>
  <si>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</si>
  <si>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</si>
  <si>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</si>
  <si>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</si>
  <si>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</si>
  <si>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</si>
  <si>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</si>
  <si>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</si>
  <si>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</si>
  <si>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</si>
  <si>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</si>
  <si>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</si>
  <si>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</si>
  <si>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</si>
  <si>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</si>
  <si>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</si>
  <si>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</si>
  <si>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</si>
  <si>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</si>
  <si>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</si>
  <si>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</si>
  <si>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</si>
  <si>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</si>
  <si>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</si>
  <si>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</si>
  <si>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</si>
  <si>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</si>
  <si>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</si>
  <si>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</si>
  <si>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</si>
  <si>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</si>
  <si>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</si>
  <si>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</si>
  <si>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</si>
  <si>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</si>
  <si>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</si>
  <si>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</si>
  <si>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</si>
  <si>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</si>
  <si>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</si>
  <si>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</si>
  <si>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</si>
  <si>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</si>
  <si>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</si>
  <si>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</si>
  <si>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</si>
  <si>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</si>
  <si>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</si>
  <si>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</si>
  <si>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</si>
  <si>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</si>
  <si>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</si>
  <si>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</si>
  <si>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</si>
  <si>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</si>
  <si>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</si>
  <si>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</si>
  <si>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</si>
  <si>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</si>
  <si>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</si>
  <si>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</si>
  <si>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</si>
  <si>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</si>
  <si>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</si>
  <si>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</si>
  <si>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</si>
  <si>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</si>
  <si>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</si>
  <si>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</si>
  <si>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</si>
  <si>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</si>
  <si>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</si>
  <si>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</si>
  <si>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</si>
  <si>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</si>
  <si>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</si>
  <si>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</si>
  <si>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</si>
  <si>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</si>
  <si>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</si>
  <si>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</si>
  <si>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</si>
  <si>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</si>
  <si>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</si>
  <si>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</si>
  <si>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</si>
  <si>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</si>
  <si>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</si>
  <si>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</si>
  <si>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</si>
  <si>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</si>
  <si>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</si>
  <si>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</si>
  <si>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</si>
  <si>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</si>
  <si>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</si>
  <si>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</si>
  <si>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</si>
  <si>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</si>
  <si>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</si>
  <si>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</si>
  <si>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</si>
  <si>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</si>
  <si>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</si>
  <si>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</si>
  <si>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</si>
  <si>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</si>
  <si>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</si>
  <si>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</si>
  <si>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</si>
  <si>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</si>
  <si>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</si>
  <si>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</si>
  <si>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</si>
  <si>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</si>
  <si>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</si>
  <si>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</si>
  <si>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</si>
  <si>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</si>
  <si>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</si>
  <si>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</si>
  <si>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</si>
  <si>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</si>
  <si>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</si>
  <si>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</si>
  <si>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</si>
  <si>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</si>
  <si>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</si>
  <si>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</si>
  <si>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</si>
  <si>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</si>
  <si>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</si>
  <si>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</si>
  <si>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</si>
  <si>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</si>
  <si>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</si>
  <si>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</si>
  <si>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</si>
  <si>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</si>
  <si>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</si>
  <si>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</si>
  <si>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</si>
  <si>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</si>
  <si>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</si>
  <si>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</si>
  <si>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</si>
  <si>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</si>
  <si>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</si>
  <si>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</si>
  <si>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</si>
  <si>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</si>
  <si>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</si>
  <si>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</si>
  <si>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</si>
  <si>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</si>
  <si>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</si>
  <si>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</si>
  <si>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</si>
  <si>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</si>
  <si>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</si>
  <si>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</si>
  <si>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</si>
  <si>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</si>
  <si>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</si>
  <si>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</si>
  <si>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</si>
  <si>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</si>
  <si>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</si>
  <si>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</si>
  <si>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</si>
  <si>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</si>
  <si>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</si>
  <si>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</si>
  <si>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</si>
  <si>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</si>
  <si>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</si>
  <si>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</si>
  <si>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</si>
  <si>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</si>
  <si>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</si>
  <si>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</si>
  <si>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</si>
  <si>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</si>
  <si>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</si>
  <si>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</si>
  <si>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</si>
  <si>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</si>
  <si>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</si>
  <si>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</si>
  <si>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</si>
  <si>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</si>
  <si>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</si>
  <si>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</si>
  <si>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</si>
  <si>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</si>
  <si>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</si>
  <si>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</si>
  <si>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</si>
  <si>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</si>
  <si>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</si>
  <si>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</si>
  <si>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</si>
  <si>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</si>
  <si>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</si>
  <si>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</si>
  <si>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</si>
  <si>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</si>
  <si>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</si>
  <si>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</si>
  <si>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</si>
  <si>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</si>
  <si>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</si>
  <si>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</si>
  <si>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</si>
  <si>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</si>
  <si>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</si>
  <si>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</si>
  <si>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</si>
  <si>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</si>
  <si>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</si>
  <si>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</si>
  <si>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</si>
  <si>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</si>
  <si>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</si>
  <si>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</si>
  <si>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</si>
  <si>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</si>
  <si>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</si>
  <si>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</si>
  <si>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</si>
  <si>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</si>
  <si>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</si>
  <si>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</si>
  <si>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</si>
  <si>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</si>
  <si>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</si>
  <si>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</si>
  <si>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</si>
  <si>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</si>
  <si>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</si>
  <si>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</si>
  <si>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</si>
  <si>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</si>
  <si>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</si>
  <si>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</si>
  <si>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</si>
  <si>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</si>
  <si>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</si>
  <si>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</si>
  <si>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</si>
  <si>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</si>
  <si>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</si>
  <si>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</si>
  <si>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</si>
  <si>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</si>
  <si>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</si>
  <si>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</si>
  <si>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</si>
  <si>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</si>
  <si>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</si>
  <si>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</si>
  <si>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</si>
  <si>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</si>
  <si>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</si>
  <si>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</si>
  <si>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</si>
  <si>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</si>
  <si>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</si>
  <si>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</si>
  <si>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</si>
  <si>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</si>
  <si>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</si>
  <si>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</si>
  <si>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</si>
  <si>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</si>
  <si>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</si>
  <si>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</si>
  <si>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</si>
  <si>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</si>
  <si>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</si>
  <si>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</si>
  <si>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</si>
  <si>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</si>
  <si>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</si>
  <si>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</si>
  <si>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</si>
  <si>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</si>
  <si>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</si>
  <si>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</si>
  <si>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</si>
  <si>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</si>
  <si>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</si>
  <si>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</si>
  <si>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</si>
  <si>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</si>
  <si>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</si>
  <si>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</si>
  <si>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</si>
  <si>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</si>
  <si>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</si>
  <si>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</si>
  <si>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</si>
  <si>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</si>
  <si>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</si>
  <si>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</si>
  <si>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</si>
  <si>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</si>
  <si>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</si>
  <si>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</si>
  <si>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</si>
  <si>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</si>
  <si>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</si>
  <si>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</si>
  <si>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</si>
  <si>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</si>
  <si>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</si>
  <si>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</si>
  <si>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</si>
  <si>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</si>
  <si>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</si>
  <si>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</si>
  <si>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</si>
  <si>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</si>
  <si>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</si>
  <si>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</si>
  <si>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</si>
  <si>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</si>
  <si>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</si>
  <si>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</si>
  <si>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</si>
  <si>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</si>
  <si>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</si>
  <si>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</si>
  <si>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</si>
  <si>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</si>
  <si>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</si>
  <si>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</si>
  <si>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</si>
  <si>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</si>
  <si>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</si>
  <si>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</si>
  <si>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</si>
  <si>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</si>
  <si>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</si>
  <si>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</si>
  <si>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</si>
  <si>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</si>
  <si>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</si>
  <si>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</si>
  <si>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</si>
  <si>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</si>
  <si>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</si>
  <si>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</si>
  <si>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</si>
  <si>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</si>
  <si>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</si>
  <si>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</si>
  <si>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</si>
  <si>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</si>
  <si>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</si>
  <si>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</si>
  <si>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</si>
  <si>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</si>
  <si>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</si>
  <si>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</si>
  <si>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</si>
  <si>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</si>
  <si>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</si>
  <si>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</si>
  <si>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</si>
  <si>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</si>
  <si>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</si>
  <si>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</si>
  <si>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</si>
  <si>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</si>
  <si>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</si>
  <si>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</si>
  <si>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</si>
  <si>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</si>
  <si>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</si>
  <si>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</si>
  <si>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</si>
  <si>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</si>
  <si>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</si>
  <si>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</si>
  <si>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</si>
  <si>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</si>
  <si>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</si>
  <si>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</si>
  <si>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</si>
  <si>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</si>
  <si>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</si>
  <si>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</si>
  <si>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</si>
  <si>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</si>
  <si>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</si>
  <si>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</si>
  <si>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</si>
  <si>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</si>
  <si>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</si>
  <si>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</si>
  <si>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</si>
  <si>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</si>
  <si>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</si>
  <si>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</si>
  <si>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</si>
  <si>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</si>
  <si>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</si>
  <si>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</si>
  <si>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</si>
  <si>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</si>
  <si>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</si>
  <si>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</si>
  <si>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</si>
  <si>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</si>
  <si>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</si>
  <si>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</si>
  <si>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</si>
  <si>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</si>
  <si>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</si>
  <si>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</si>
  <si>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</si>
  <si>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</si>
  <si>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</si>
  <si>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</si>
  <si>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</si>
  <si>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</si>
  <si>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</si>
  <si>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</si>
  <si>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</si>
  <si>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</si>
  <si>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</si>
  <si>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</si>
  <si>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</si>
  <si>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</si>
  <si>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</si>
  <si>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</si>
  <si>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</si>
  <si>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</si>
  <si>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</si>
  <si>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</si>
  <si>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</si>
  <si>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</si>
  <si>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</si>
  <si>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</si>
  <si>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</si>
  <si>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</si>
  <si>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</si>
  <si>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</si>
  <si>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</si>
  <si>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</si>
  <si>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</si>
  <si>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</si>
  <si>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</si>
  <si>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</si>
  <si>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</si>
  <si>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</si>
  <si>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</si>
  <si>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</si>
  <si>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</si>
  <si>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</si>
  <si>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</si>
  <si>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</si>
  <si>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</si>
  <si>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</si>
  <si>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</si>
  <si>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</si>
  <si>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</si>
  <si>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</si>
  <si>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</si>
  <si>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</si>
  <si>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</si>
  <si>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</si>
  <si>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</si>
  <si>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</si>
  <si>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</si>
  <si>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</si>
  <si>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</si>
  <si>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</si>
  <si>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</si>
  <si>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</si>
  <si>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</si>
  <si>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</si>
  <si>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</si>
  <si>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</si>
  <si>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</si>
  <si>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</si>
  <si>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</si>
  <si>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</si>
  <si>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</si>
  <si>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</si>
  <si>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</si>
  <si>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</si>
  <si>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</si>
  <si>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</si>
  <si>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</si>
  <si>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</si>
  <si>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</si>
  <si>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</si>
  <si>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</si>
  <si>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</si>
  <si>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</si>
  <si>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</si>
  <si>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</si>
  <si>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</si>
  <si>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</si>
  <si>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</si>
  <si>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</si>
  <si>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</si>
  <si>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</si>
  <si>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</si>
  <si>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</si>
  <si>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</si>
  <si>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</si>
  <si>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</si>
  <si>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</si>
  <si>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</si>
  <si>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</si>
  <si>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</si>
  <si>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</si>
  <si>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</si>
  <si>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</si>
  <si>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</si>
  <si>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</si>
  <si>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</si>
  <si>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</si>
  <si>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</si>
  <si>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</si>
  <si>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</si>
  <si>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</si>
  <si>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</si>
  <si>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</si>
  <si>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</si>
  <si>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</si>
  <si>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</si>
  <si>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</si>
  <si>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</si>
  <si>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</si>
  <si>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</si>
  <si>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</si>
  <si>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</si>
  <si>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</si>
  <si>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</si>
  <si>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</si>
  <si>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</si>
  <si>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</si>
  <si>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</si>
  <si>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</si>
  <si>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</si>
  <si>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</si>
  <si>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</si>
  <si>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</si>
  <si>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</si>
  <si>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</si>
  <si>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</si>
  <si>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</si>
  <si>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</si>
  <si>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</si>
  <si>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</si>
  <si>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</si>
  <si>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</si>
  <si>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</si>
  <si>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</si>
  <si>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</si>
  <si>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</si>
  <si>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</si>
  <si>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</si>
  <si>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</si>
  <si>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</si>
  <si>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</si>
  <si>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</si>
  <si>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</si>
  <si>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</si>
  <si>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</si>
  <si>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</si>
  <si>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</si>
  <si>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</si>
  <si>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</si>
  <si>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</si>
  <si>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</si>
  <si>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</si>
  <si>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</si>
  <si>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</si>
  <si>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</si>
  <si>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</si>
  <si>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</si>
  <si>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</si>
  <si>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</si>
  <si>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</si>
  <si>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</si>
  <si>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</si>
  <si>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</si>
  <si>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</si>
  <si>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</si>
  <si>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</si>
  <si>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</si>
  <si>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</si>
  <si>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</si>
  <si>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</si>
  <si>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</si>
  <si>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</si>
  <si>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</si>
  <si>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</si>
  <si>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</si>
  <si>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</si>
  <si>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</si>
  <si>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</si>
  <si>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</si>
  <si>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</si>
  <si>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</si>
  <si>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</si>
  <si>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</si>
  <si>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</si>
  <si>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</si>
  <si>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</si>
  <si>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</si>
  <si>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</si>
  <si>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</si>
  <si>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</si>
  <si>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</si>
  <si>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</si>
  <si>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</si>
  <si>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</si>
  <si>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</si>
  <si>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</si>
  <si>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</si>
  <si>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</si>
  <si>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</si>
  <si>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</si>
  <si>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</si>
  <si>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</si>
  <si>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</si>
  <si>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</si>
  <si>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</si>
  <si>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</si>
  <si>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</si>
  <si>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</si>
  <si>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</si>
  <si>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</si>
  <si>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</si>
  <si>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</si>
  <si>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</si>
  <si>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</si>
  <si>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</si>
  <si>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</si>
  <si>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</si>
  <si>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</si>
  <si>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</si>
  <si>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</si>
  <si>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</si>
  <si>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</si>
  <si>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</si>
  <si>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</si>
  <si>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</si>
  <si>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</si>
  <si>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</si>
  <si>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</si>
  <si>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</si>
  <si>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</si>
  <si>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</si>
  <si>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</si>
  <si>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</si>
  <si>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</si>
  <si>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</si>
  <si>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</si>
  <si>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</si>
  <si>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</si>
  <si>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</si>
  <si>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</si>
  <si>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</si>
  <si>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</si>
  <si>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</si>
  <si>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</si>
  <si>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</si>
  <si>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</si>
  <si>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</si>
  <si>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</si>
  <si>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</si>
  <si>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</si>
  <si>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</si>
  <si>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</si>
  <si>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</si>
  <si>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</si>
  <si>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</si>
  <si>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</si>
  <si>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</si>
  <si>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</si>
  <si>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</si>
  <si>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</si>
  <si>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</si>
  <si>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</si>
  <si>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</si>
  <si>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</si>
  <si>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</si>
  <si>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</si>
  <si>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</si>
  <si>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</si>
  <si>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</si>
  <si>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</si>
  <si>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</si>
  <si>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</si>
  <si>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</si>
  <si>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</si>
  <si>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</si>
  <si>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</si>
  <si>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</si>
  <si>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</si>
  <si>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</si>
  <si>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</si>
  <si>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</si>
  <si>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</si>
  <si>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</si>
  <si>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</si>
  <si>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</si>
  <si>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</si>
  <si>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</si>
  <si>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</si>
  <si>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</si>
  <si>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</si>
  <si>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</si>
  <si>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</si>
  <si>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</si>
  <si>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</si>
  <si>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</si>
  <si>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</si>
  <si>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</si>
  <si>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</si>
  <si>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</si>
  <si>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</si>
  <si>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</si>
  <si>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</si>
  <si>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</si>
  <si>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</si>
  <si>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</si>
  <si>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</si>
  <si>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</si>
  <si>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</si>
  <si>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</si>
  <si>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</si>
  <si>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</si>
  <si>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</si>
  <si>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</si>
  <si>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</si>
  <si>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</si>
  <si>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</si>
  <si>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</si>
  <si>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</si>
  <si>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</si>
  <si>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</si>
  <si>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</si>
  <si>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</si>
  <si>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</si>
  <si>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</si>
  <si>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</si>
  <si>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</si>
  <si>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</si>
  <si>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</si>
  <si>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</si>
  <si>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</si>
  <si>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</si>
  <si>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</si>
  <si>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</si>
  <si>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</si>
  <si>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</si>
  <si>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</si>
  <si>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</si>
  <si>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</si>
  <si>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</si>
  <si>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</si>
  <si>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</si>
  <si>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</si>
  <si>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</si>
  <si>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</si>
  <si>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</si>
  <si>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</si>
  <si>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</si>
  <si>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</si>
  <si>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</si>
  <si>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</si>
  <si>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</si>
  <si>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</si>
  <si>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</si>
  <si>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</si>
  <si>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</si>
  <si>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</si>
  <si>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</si>
  <si>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</si>
  <si>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</si>
  <si>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</si>
  <si>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</si>
  <si>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</si>
  <si>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</si>
  <si>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</si>
  <si>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</si>
  <si>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</si>
  <si>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</si>
  <si>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</si>
  <si>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</si>
  <si>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</si>
  <si>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</si>
  <si>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</si>
  <si>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</si>
  <si>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</si>
  <si>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</si>
  <si>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</si>
  <si>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</si>
  <si>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</si>
  <si>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</si>
  <si>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</si>
  <si>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</si>
  <si>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</si>
  <si>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</si>
  <si>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</si>
  <si>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</si>
  <si>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</si>
  <si>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</si>
  <si>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</si>
  <si>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</si>
  <si>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</si>
  <si>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</si>
  <si>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</si>
  <si>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</si>
  <si>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</si>
  <si>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</si>
  <si>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</si>
  <si>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</si>
  <si>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</si>
  <si>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</si>
  <si>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</si>
  <si>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</si>
  <si>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</si>
  <si>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</si>
  <si>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</si>
  <si>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</si>
  <si>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</si>
  <si>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</si>
  <si>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</si>
  <si>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</si>
  <si>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</si>
  <si>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</si>
  <si>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</si>
  <si>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</si>
  <si>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</si>
  <si>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</si>
  <si>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</si>
  <si>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</si>
  <si>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</si>
  <si>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</si>
  <si>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</si>
  <si>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</si>
  <si>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</si>
  <si>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</si>
  <si>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</si>
  <si>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</si>
  <si>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</si>
  <si>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</si>
  <si>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</si>
  <si>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</si>
  <si>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</si>
  <si>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</si>
  <si>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</si>
  <si>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</si>
  <si>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</si>
  <si>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</si>
  <si>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</si>
  <si>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</si>
  <si>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</si>
  <si>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</si>
  <si>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</si>
  <si>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</si>
  <si>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</si>
  <si>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</si>
  <si>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</si>
  <si>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</si>
  <si>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</si>
  <si>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</si>
  <si>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</si>
  <si>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</si>
  <si>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</si>
  <si>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</si>
  <si>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</si>
  <si>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</si>
  <si>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</si>
  <si>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</si>
  <si>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</si>
  <si>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</si>
  <si>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</si>
  <si>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</si>
  <si>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</si>
  <si>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</si>
  <si>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</si>
  <si>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</si>
  <si>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</si>
  <si>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</si>
  <si>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</si>
  <si>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</si>
  <si>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</si>
  <si>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</si>
  <si>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</si>
  <si>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</si>
  <si>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</si>
  <si>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</si>
  <si>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</si>
  <si>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</si>
  <si>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</si>
  <si>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</si>
  <si>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</si>
  <si>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</si>
  <si>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</si>
  <si>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</si>
  <si>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</si>
  <si>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</si>
  <si>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</si>
  <si>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</si>
  <si>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</si>
  <si>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</si>
  <si>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</si>
  <si>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</si>
  <si>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</si>
  <si>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</si>
  <si>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</si>
  <si>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</si>
  <si>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</si>
  <si>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</si>
  <si>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</si>
  <si>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</si>
  <si>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</si>
  <si>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</si>
  <si>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</si>
  <si>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</si>
  <si>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</si>
  <si>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</si>
  <si>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</si>
  <si>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</si>
  <si>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</si>
  <si>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</si>
  <si>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</si>
  <si>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</si>
  <si>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</si>
  <si>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</si>
  <si>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</si>
  <si>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</si>
  <si>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</si>
  <si>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</si>
  <si>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</si>
  <si>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</si>
  <si>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</si>
  <si>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</si>
  <si>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</si>
  <si>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</si>
  <si>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</si>
  <si>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</si>
  <si>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</si>
  <si>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</si>
  <si>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</si>
  <si>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</si>
  <si>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</si>
  <si>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</si>
  <si>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</si>
  <si>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</si>
  <si>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</si>
  <si>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</si>
  <si>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</si>
  <si>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</si>
  <si>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</si>
  <si>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</si>
  <si>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</si>
  <si>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</si>
  <si>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</si>
  <si>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</si>
  <si>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</si>
  <si>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</si>
  <si>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</si>
  <si>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</si>
  <si>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</si>
  <si>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</si>
  <si>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</si>
  <si>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</si>
  <si>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</si>
  <si>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</si>
  <si>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</si>
  <si>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</si>
  <si>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</si>
  <si>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</si>
  <si>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</si>
  <si>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</si>
  <si>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</si>
  <si>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</si>
  <si>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</si>
  <si>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</si>
  <si>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</si>
  <si>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</si>
  <si>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</si>
  <si>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</si>
  <si>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</si>
  <si>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</si>
  <si>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</si>
  <si>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</si>
  <si>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</si>
  <si>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</si>
  <si>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</si>
  <si>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</si>
  <si>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</si>
  <si>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</si>
  <si>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</si>
  <si>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</si>
  <si>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</si>
  <si>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</si>
  <si>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</si>
  <si>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</si>
  <si>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</si>
  <si>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</si>
  <si>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</si>
  <si>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</si>
  <si>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</si>
  <si>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</si>
  <si>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</si>
  <si>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</si>
  <si>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</si>
  <si>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</si>
  <si>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</si>
  <si>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</si>
  <si>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</si>
  <si>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</si>
  <si>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</si>
  <si>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</si>
  <si>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</si>
  <si>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</si>
  <si>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</si>
  <si>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</si>
  <si>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</si>
  <si>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</si>
  <si>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</si>
  <si>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</si>
  <si>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</si>
  <si>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</si>
  <si>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</si>
  <si>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</si>
  <si>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</si>
  <si>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</si>
  <si>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</si>
  <si>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</si>
  <si>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</si>
  <si>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</si>
  <si>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</si>
  <si>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</si>
  <si>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</si>
  <si>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</si>
  <si>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</si>
  <si>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</si>
  <si>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</si>
  <si>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</si>
  <si>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</si>
  <si>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</si>
  <si>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</si>
  <si>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</si>
  <si>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</si>
  <si>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</si>
  <si>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</si>
  <si>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</si>
  <si>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</si>
  <si>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</si>
  <si>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</si>
  <si>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</si>
  <si>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</si>
  <si>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</si>
  <si>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</si>
  <si>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</si>
  <si>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</si>
  <si>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</si>
  <si>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</si>
  <si>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</si>
  <si>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</si>
  <si>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</si>
  <si>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</si>
  <si>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</si>
  <si>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</si>
  <si>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</si>
  <si>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</si>
  <si>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</si>
  <si>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</si>
  <si>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</si>
  <si>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</si>
  <si>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</si>
  <si>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</si>
  <si>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</si>
  <si>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</si>
  <si>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</si>
  <si>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</si>
  <si>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</si>
  <si>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</si>
  <si>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</si>
  <si>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</si>
  <si>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</si>
  <si>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</si>
  <si>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</si>
  <si>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</si>
  <si>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</si>
  <si>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</si>
  <si>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</si>
  <si>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</si>
  <si>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</si>
  <si>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</si>
  <si>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</si>
  <si>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</si>
  <si>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</si>
  <si>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</si>
  <si>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</si>
  <si>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</si>
  <si>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</si>
  <si>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</si>
  <si>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</si>
  <si>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</si>
  <si>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</si>
  <si>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</si>
  <si>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</si>
  <si>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</si>
  <si>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</si>
  <si>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</si>
  <si>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</si>
  <si>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</si>
  <si>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</si>
  <si>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</si>
  <si>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</si>
  <si>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</si>
  <si>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</si>
  <si>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</si>
  <si>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</si>
  <si>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</si>
  <si>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</si>
  <si>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</si>
  <si>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</si>
  <si>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</si>
  <si>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</si>
  <si>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</si>
  <si>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</si>
  <si>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</si>
  <si>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</si>
  <si>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</si>
  <si>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</si>
  <si>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</si>
  <si>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</si>
  <si>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</si>
  <si>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</si>
  <si>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</si>
  <si>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</si>
  <si>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</si>
  <si>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</si>
  <si>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</si>
  <si>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</si>
  <si>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</si>
  <si>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</si>
  <si>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</si>
  <si>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</si>
  <si>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</si>
  <si>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</si>
  <si>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</si>
  <si>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</si>
  <si>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</si>
  <si>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</si>
  <si>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</si>
  <si>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</si>
  <si>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</si>
  <si>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</si>
  <si>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</si>
  <si>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</si>
  <si>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</si>
  <si>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</si>
  <si>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</si>
  <si>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</si>
  <si>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</si>
  <si>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</si>
  <si>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</si>
  <si>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</si>
  <si>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</si>
  <si>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</si>
  <si>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</si>
  <si>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</si>
  <si>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</si>
  <si>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</si>
  <si>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</si>
  <si>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</si>
  <si>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</si>
  <si>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</si>
  <si>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</si>
  <si>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</si>
  <si>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</si>
  <si>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</si>
  <si>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</si>
  <si>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</si>
  <si>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</si>
  <si>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</si>
  <si>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</si>
  <si>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</si>
  <si>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</si>
  <si>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</si>
  <si>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</si>
  <si>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</si>
  <si>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</si>
  <si>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</si>
  <si>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</si>
  <si>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</si>
  <si>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</si>
  <si>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</si>
  <si>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</si>
  <si>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</si>
  <si>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</si>
  <si>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</si>
  <si>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</si>
  <si>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</si>
  <si>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</si>
  <si>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</si>
  <si>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</si>
  <si>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</si>
  <si>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</si>
  <si>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</si>
  <si>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</si>
  <si>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</si>
  <si>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</si>
  <si>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</si>
  <si>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</si>
  <si>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</si>
  <si>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</si>
  <si>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</si>
  <si>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</si>
  <si>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</si>
  <si>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</si>
  <si>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</si>
  <si>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</si>
  <si>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</si>
  <si>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</si>
  <si>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</si>
  <si>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</si>
  <si>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</si>
  <si>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</si>
  <si>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</si>
  <si>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</si>
  <si>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</si>
  <si>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</si>
  <si>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</si>
  <si>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</si>
  <si>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</si>
  <si>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</si>
  <si>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</si>
  <si>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</si>
  <si>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</si>
  <si>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</si>
  <si>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</si>
  <si>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</si>
  <si>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</si>
  <si>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</si>
  <si>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</si>
  <si>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</si>
  <si>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</si>
  <si>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</si>
  <si>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</si>
  <si>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</si>
  <si>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</si>
  <si>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</si>
  <si>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</si>
  <si>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</si>
  <si>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</si>
  <si>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</si>
  <si>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</si>
  <si>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</si>
  <si>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</si>
  <si>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</si>
  <si>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</si>
  <si>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</si>
  <si>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</si>
  <si>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</si>
  <si>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</si>
  <si>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</si>
  <si>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</si>
  <si>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</si>
  <si>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</si>
  <si>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</si>
  <si>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</si>
  <si>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</si>
  <si>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</si>
  <si>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</si>
  <si>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</si>
  <si>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</si>
  <si>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</si>
  <si>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</si>
  <si>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</si>
  <si>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</si>
  <si>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</si>
  <si>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</si>
  <si>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</si>
  <si>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</si>
  <si>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</si>
  <si>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</si>
  <si>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</si>
  <si>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</si>
  <si>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</si>
  <si>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</si>
  <si>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</si>
  <si>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</si>
  <si>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</si>
  <si>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</si>
  <si>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</si>
  <si>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</si>
  <si>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</si>
  <si>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</si>
  <si>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</si>
  <si>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</si>
  <si>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</si>
  <si>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</si>
  <si>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</si>
  <si>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</si>
  <si>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</si>
  <si>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</si>
  <si>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</si>
  <si>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</si>
  <si>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</si>
  <si>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</si>
  <si>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</si>
  <si>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</si>
  <si>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</si>
  <si>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</si>
  <si>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</si>
  <si>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</si>
  <si>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</si>
  <si>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</si>
  <si>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</si>
  <si>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</si>
  <si>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</si>
  <si>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</si>
  <si>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</si>
  <si>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</si>
  <si>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</si>
  <si>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</si>
  <si>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</si>
  <si>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</si>
  <si>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</si>
  <si>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</si>
  <si>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</si>
  <si>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</si>
  <si>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</si>
  <si>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</si>
  <si>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</si>
  <si>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</si>
  <si>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</si>
  <si>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</si>
  <si>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</si>
  <si>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</si>
  <si>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</si>
  <si>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</si>
  <si>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</si>
  <si>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</si>
  <si>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</si>
  <si>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</si>
  <si>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</si>
  <si>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</si>
  <si>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</si>
  <si>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</si>
  <si>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</si>
  <si>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</si>
  <si>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</si>
  <si>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</si>
  <si>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</si>
  <si>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</si>
  <si>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</si>
  <si>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</si>
  <si>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</si>
  <si>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</si>
  <si>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</si>
  <si>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</si>
  <si>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</si>
  <si>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</si>
  <si>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</si>
  <si>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</si>
  <si>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</si>
  <si>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</si>
  <si>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</si>
  <si>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</si>
  <si>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</si>
  <si>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</si>
  <si>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</si>
  <si>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</si>
  <si>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</si>
  <si>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</si>
  <si>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</si>
  <si>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</si>
  <si>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</si>
  <si>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</si>
  <si>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</si>
  <si>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</si>
  <si>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</si>
  <si>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</si>
  <si>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</si>
  <si>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</si>
  <si>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</si>
  <si>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</si>
  <si>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</si>
  <si>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</si>
  <si>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</si>
  <si>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</si>
  <si>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</si>
  <si>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</si>
  <si>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</si>
  <si>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</si>
  <si>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</si>
  <si>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</si>
  <si>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</si>
  <si>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</si>
  <si>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</si>
  <si>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</si>
  <si>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</si>
  <si>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</si>
  <si>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</si>
  <si>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</si>
  <si>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</si>
  <si>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</si>
  <si>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</si>
  <si>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</si>
  <si>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</si>
  <si>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</si>
  <si>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</si>
  <si>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</si>
  <si>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</si>
  <si>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</si>
  <si>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</si>
  <si>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</si>
  <si>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</si>
  <si>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</si>
  <si>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</si>
  <si>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</si>
  <si>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</si>
  <si>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</si>
  <si>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</si>
  <si>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</si>
  <si>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</si>
  <si>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</si>
  <si>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</si>
  <si>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</si>
  <si>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</si>
  <si>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</si>
  <si>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</si>
  <si>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</si>
  <si>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</si>
  <si>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</si>
  <si>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</si>
  <si>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</si>
  <si>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</si>
  <si>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</si>
  <si>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</si>
  <si>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</si>
  <si>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</si>
  <si>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</si>
  <si>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</si>
  <si>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</si>
  <si>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</si>
  <si>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</si>
  <si>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</si>
  <si>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</si>
  <si>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</si>
  <si>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</si>
  <si>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</si>
  <si>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</si>
  <si>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</si>
  <si>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</si>
  <si>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</si>
  <si>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</si>
  <si>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</si>
  <si>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</si>
  <si>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</si>
  <si>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</si>
  <si>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</si>
  <si>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</si>
  <si>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</si>
  <si>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</si>
  <si>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</si>
  <si>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</si>
  <si>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</si>
  <si>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</si>
  <si>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</si>
  <si>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</si>
  <si>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</si>
  <si>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</si>
  <si>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</si>
  <si>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</si>
  <si>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</si>
  <si>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</si>
  <si>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</si>
  <si>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</si>
  <si>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</si>
  <si>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</si>
  <si>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</si>
  <si>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</si>
  <si>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</si>
  <si>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</si>
  <si>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</si>
  <si>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</si>
  <si>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</si>
  <si>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</si>
  <si>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</si>
  <si>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</si>
  <si>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</si>
  <si>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</si>
  <si>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</si>
  <si>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</si>
  <si>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</si>
  <si>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</si>
  <si>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</si>
  <si>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</si>
  <si>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</si>
  <si>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</si>
  <si>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</si>
  <si>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</si>
  <si>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</si>
  <si>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</si>
  <si>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</si>
  <si>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</si>
  <si>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</si>
  <si>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</si>
  <si>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</si>
  <si>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</si>
  <si>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</si>
  <si>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</si>
  <si>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</si>
  <si>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</si>
  <si>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</si>
  <si>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</si>
  <si>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</si>
  <si>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</si>
  <si>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</si>
  <si>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</si>
  <si>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</si>
  <si>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</si>
  <si>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</si>
  <si>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</si>
  <si>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</si>
  <si>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</si>
  <si>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</si>
  <si>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</si>
  <si>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</si>
  <si>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</si>
  <si>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</si>
  <si>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</si>
  <si>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</si>
  <si>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</si>
  <si>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</si>
  <si>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</si>
  <si>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</si>
  <si>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</si>
  <si>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</si>
  <si>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</si>
  <si>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</si>
  <si>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</si>
  <si>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</si>
  <si>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</si>
  <si>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</si>
  <si>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</si>
  <si>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</si>
  <si>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</si>
  <si>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</si>
  <si>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</si>
  <si>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</si>
  <si>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</si>
  <si>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</si>
  <si>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</si>
  <si>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</si>
  <si>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</si>
  <si>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</si>
  <si>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</si>
  <si>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</si>
  <si>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</si>
  <si>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</si>
  <si>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</si>
  <si>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</si>
  <si>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</si>
  <si>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</si>
  <si>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</si>
  <si>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</si>
  <si>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</si>
  <si>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</si>
  <si>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</si>
  <si>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</si>
  <si>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</si>
  <si>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</si>
  <si>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</si>
  <si>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</si>
  <si>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</si>
  <si>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</si>
  <si>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</si>
  <si>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</si>
  <si>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</si>
  <si>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</si>
  <si>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</si>
  <si>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</si>
  <si>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</si>
  <si>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</si>
  <si>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</si>
  <si>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</si>
  <si>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</si>
  <si>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</si>
  <si>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</si>
  <si>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</si>
  <si>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</si>
  <si>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</si>
  <si>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</si>
  <si>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</si>
  <si>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</si>
  <si>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</si>
  <si>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</si>
  <si>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</si>
  <si>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</si>
  <si>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</si>
  <si>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</si>
  <si>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</si>
  <si>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</si>
  <si>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</si>
  <si>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</si>
  <si>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</si>
  <si>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</si>
  <si>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</si>
  <si>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</si>
  <si>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</si>
  <si>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</si>
  <si>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</si>
  <si>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</si>
  <si>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</si>
  <si>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</si>
  <si>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</si>
  <si>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</si>
  <si>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</si>
  <si>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</si>
  <si>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</si>
  <si>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</si>
  <si>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</si>
  <si>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</si>
  <si>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</si>
  <si>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</si>
  <si>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</si>
  <si>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</si>
  <si>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</si>
  <si>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</si>
  <si>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</si>
  <si>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</si>
  <si>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</si>
  <si>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</si>
  <si>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</si>
  <si>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</si>
  <si>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</si>
  <si>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</si>
  <si>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</si>
  <si>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</si>
  <si>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</si>
  <si>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</si>
  <si>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</si>
  <si>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</si>
  <si>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</si>
  <si>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</si>
  <si>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</si>
  <si>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</si>
  <si>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</si>
  <si>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</si>
  <si>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</si>
  <si>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</si>
  <si>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</si>
  <si>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</si>
  <si>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</si>
  <si>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</si>
  <si>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</si>
  <si>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</si>
  <si>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</si>
  <si>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</si>
  <si>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</si>
  <si>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</si>
  <si>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</si>
  <si>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</si>
  <si>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</si>
  <si>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</si>
  <si>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</si>
  <si>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</si>
  <si>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</si>
  <si>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</si>
  <si>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</si>
  <si>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</si>
  <si>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</si>
  <si>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</si>
  <si>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</si>
  <si>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</si>
  <si>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</si>
  <si>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</si>
  <si>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</si>
  <si>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</si>
  <si>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</si>
  <si>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</si>
  <si>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</si>
  <si>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</si>
  <si>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</si>
  <si>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</si>
  <si>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</si>
  <si>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</si>
  <si>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</si>
  <si>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</si>
  <si>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</si>
  <si>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</si>
  <si>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</si>
  <si>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</si>
  <si>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</si>
  <si>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</si>
  <si>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</si>
  <si>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</si>
  <si>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</si>
  <si>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</si>
  <si>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</si>
  <si>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</si>
  <si>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</si>
  <si>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</si>
  <si>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</si>
  <si>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</si>
  <si>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</si>
  <si>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</si>
  <si>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</si>
  <si>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</si>
  <si>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</si>
  <si>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</si>
  <si>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</si>
  <si>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</si>
  <si>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</si>
  <si>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</si>
  <si>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</si>
  <si>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</si>
  <si>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</si>
  <si>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</si>
  <si>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</si>
  <si>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</si>
  <si>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</si>
  <si>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</si>
  <si>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</si>
  <si>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</si>
  <si>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</si>
  <si>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</si>
  <si>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</si>
  <si>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</si>
  <si>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</si>
  <si>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</si>
  <si>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</si>
  <si>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</si>
  <si>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</si>
  <si>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</si>
  <si>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</si>
  <si>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</si>
  <si>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</si>
  <si>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</si>
  <si>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</si>
  <si>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</si>
  <si>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</si>
  <si>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</si>
  <si>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</si>
  <si>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</si>
  <si>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</si>
  <si>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</si>
  <si>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</si>
  <si>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</si>
  <si>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</si>
  <si>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</si>
  <si>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</si>
  <si>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</si>
  <si>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</si>
  <si>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</si>
  <si>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</si>
  <si>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</si>
  <si>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</si>
  <si>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</si>
  <si>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</si>
  <si>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</si>
  <si>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</si>
  <si>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</si>
  <si>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</si>
  <si>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</si>
  <si>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</si>
  <si>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</si>
  <si>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</si>
  <si>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</si>
  <si>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</si>
  <si>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</si>
  <si>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</si>
  <si>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</si>
  <si>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</si>
  <si>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</si>
  <si>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</si>
  <si>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</si>
  <si>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</si>
  <si>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</si>
  <si>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</si>
  <si>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</si>
  <si>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</si>
  <si>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</si>
  <si>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</si>
  <si>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</si>
  <si>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</si>
  <si>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</si>
  <si>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</si>
  <si>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</si>
  <si>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</si>
  <si>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</si>
  <si>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</si>
  <si>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</si>
  <si>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</si>
  <si>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</si>
  <si>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</si>
  <si>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</si>
  <si>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</si>
  <si>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</si>
  <si>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</si>
  <si>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</si>
  <si>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</si>
  <si>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</si>
  <si>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</si>
  <si>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</si>
  <si>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</si>
  <si>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</si>
  <si>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</si>
  <si>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</si>
  <si>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</si>
  <si>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</si>
  <si>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</si>
  <si>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</si>
  <si>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</si>
  <si>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</si>
  <si>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</si>
  <si>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</si>
  <si>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</si>
  <si>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</si>
  <si>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</si>
  <si>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</si>
  <si>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</si>
  <si>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</si>
  <si>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</si>
  <si>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</si>
  <si>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</si>
  <si>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</si>
  <si>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</si>
  <si>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</si>
  <si>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</si>
  <si>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</si>
  <si>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</si>
  <si>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</si>
  <si>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</si>
  <si>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</si>
  <si>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</si>
  <si>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</si>
  <si>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</si>
  <si>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</si>
  <si>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</si>
  <si>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</si>
  <si>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</si>
  <si>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</si>
  <si>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</si>
  <si>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</si>
  <si>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</si>
  <si>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</si>
  <si>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</si>
  <si>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</si>
  <si>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</si>
  <si>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</si>
  <si>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</si>
  <si>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</si>
  <si>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</si>
  <si>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</si>
  <si>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</si>
  <si>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</si>
  <si>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</si>
  <si>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</si>
  <si>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</si>
  <si>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</si>
  <si>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</si>
  <si>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</si>
  <si>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</si>
  <si>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</si>
  <si>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</si>
  <si>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</si>
  <si>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</si>
  <si>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</si>
  <si>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</si>
  <si>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</si>
  <si>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</si>
  <si>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</si>
  <si>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</si>
  <si>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</si>
  <si>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</si>
  <si>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</si>
  <si>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</si>
  <si>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</si>
  <si>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</si>
  <si>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</si>
  <si>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</si>
  <si>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</si>
  <si>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</si>
  <si>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</si>
  <si>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</si>
  <si>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</si>
  <si>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</si>
  <si>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</si>
  <si>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</si>
  <si>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</si>
  <si>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</si>
  <si>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</si>
  <si>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</si>
  <si>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</si>
  <si>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</si>
  <si>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</si>
  <si>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</si>
  <si>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</si>
  <si>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</si>
  <si>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</si>
  <si>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</si>
  <si>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</si>
  <si>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</si>
  <si>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</si>
  <si>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</si>
  <si>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</si>
  <si>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</si>
  <si>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</si>
  <si>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</si>
  <si>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</si>
  <si>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</si>
  <si>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</si>
  <si>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</si>
  <si>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</si>
  <si>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</si>
  <si>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</si>
  <si>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</si>
  <si>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</si>
  <si>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</si>
  <si>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</si>
  <si>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</si>
  <si>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</si>
  <si>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</si>
  <si>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</si>
  <si>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</si>
  <si>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</si>
  <si>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</si>
  <si>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</si>
  <si>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</si>
  <si>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</si>
  <si>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</si>
  <si>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</si>
  <si>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</si>
  <si>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</si>
  <si>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</si>
  <si>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</si>
  <si>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</si>
  <si>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</si>
  <si>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</si>
  <si>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</si>
  <si>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</si>
  <si>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</si>
  <si>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</si>
  <si>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</si>
  <si>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</si>
  <si>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</si>
  <si>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</si>
  <si>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</si>
  <si>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</si>
  <si>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</si>
  <si>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</si>
  <si>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</si>
  <si>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</si>
  <si>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</si>
  <si>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</si>
  <si>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</si>
  <si>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</si>
  <si>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</si>
  <si>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</si>
  <si>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</si>
  <si>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</si>
  <si>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</si>
  <si>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</si>
  <si>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</si>
  <si>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</si>
  <si>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</si>
  <si>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</si>
  <si>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</si>
  <si>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</si>
  <si>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</si>
  <si>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</si>
  <si>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</si>
  <si>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</si>
  <si>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</si>
  <si>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</si>
  <si>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</si>
  <si>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</si>
  <si>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</si>
  <si>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</si>
  <si>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</si>
  <si>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</si>
  <si>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</si>
  <si>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</si>
  <si>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</si>
  <si>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</si>
  <si>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</si>
  <si>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</si>
  <si>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</si>
  <si>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</si>
  <si>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</si>
  <si>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</si>
  <si>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</si>
  <si>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</si>
  <si>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</si>
  <si>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</si>
  <si>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</si>
  <si>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</si>
  <si>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</si>
  <si>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</si>
  <si>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</si>
  <si>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</si>
  <si>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</si>
  <si>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</si>
  <si>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</si>
  <si>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</si>
  <si>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</si>
  <si>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</si>
  <si>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</si>
  <si>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</si>
  <si>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</si>
  <si>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</si>
  <si>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</si>
  <si>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</si>
  <si>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</si>
  <si>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</si>
  <si>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</si>
  <si>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</si>
  <si>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</si>
  <si>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</si>
  <si>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</si>
  <si>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</si>
  <si>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</si>
  <si>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</si>
  <si>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</si>
  <si>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</si>
  <si>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</si>
  <si>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</si>
  <si>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</si>
  <si>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</si>
  <si>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</si>
  <si>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</si>
  <si>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</si>
  <si>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</si>
  <si>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</si>
  <si>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</si>
  <si>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</si>
  <si>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</si>
  <si>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</si>
  <si>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</si>
  <si>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</si>
  <si>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</si>
  <si>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</si>
  <si>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</si>
  <si>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</si>
  <si>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</si>
  <si>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</si>
  <si>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</si>
  <si>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</si>
  <si>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</si>
  <si>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</si>
  <si>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</si>
  <si>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</si>
  <si>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</si>
  <si>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</si>
  <si>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</si>
  <si>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</si>
  <si>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</si>
  <si>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</si>
  <si>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</si>
  <si>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</si>
  <si>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</si>
  <si>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</si>
  <si>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</si>
  <si>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</si>
  <si>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</si>
  <si>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</si>
  <si>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</si>
  <si>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</si>
  <si>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</si>
  <si>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</si>
  <si>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</si>
  <si>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</si>
  <si>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</si>
  <si>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</si>
  <si>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</si>
  <si>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</si>
  <si>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</si>
  <si>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</si>
  <si>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</si>
  <si>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</si>
  <si>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</si>
  <si>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</si>
  <si>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</si>
  <si>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</si>
  <si>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</si>
  <si>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</si>
  <si>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</si>
  <si>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</si>
  <si>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</si>
  <si>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</si>
  <si>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</si>
  <si>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</si>
  <si>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</si>
  <si>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</si>
  <si>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</si>
  <si>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</si>
  <si>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</si>
  <si>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</si>
  <si>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</si>
  <si>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</si>
  <si>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</si>
  <si>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</si>
  <si>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</si>
  <si>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</si>
  <si>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</si>
  <si>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</si>
  <si>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</si>
  <si>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</si>
  <si>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</si>
  <si>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</si>
  <si>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</si>
  <si>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</si>
  <si>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</si>
  <si>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</si>
  <si>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</si>
  <si>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</si>
  <si>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</si>
  <si>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</si>
  <si>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</si>
  <si>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</si>
  <si>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</si>
  <si>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</si>
  <si>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</si>
  <si>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</si>
  <si>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</si>
  <si>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</si>
  <si>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</si>
  <si>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</si>
  <si>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</si>
  <si>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</si>
  <si>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</si>
  <si>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</si>
  <si>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</si>
  <si>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</si>
  <si>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</si>
  <si>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</si>
  <si>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</si>
  <si>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</si>
  <si>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</si>
  <si>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</si>
  <si>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</si>
  <si>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</si>
  <si>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</si>
  <si>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</si>
  <si>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</si>
  <si>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</si>
  <si>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</si>
  <si>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</si>
  <si>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</si>
  <si>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</si>
  <si>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</si>
  <si>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</si>
  <si>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</si>
  <si>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</si>
  <si>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</si>
  <si>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</si>
  <si>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</si>
  <si>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</si>
  <si>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</si>
  <si>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</si>
  <si>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</si>
  <si>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</si>
  <si>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</si>
  <si>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</si>
  <si>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</si>
  <si>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</si>
  <si>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</si>
  <si>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</si>
  <si>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</si>
  <si>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</si>
  <si>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</si>
  <si>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</si>
  <si>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</si>
  <si>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</si>
  <si>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</si>
  <si>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</si>
  <si>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</si>
  <si>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</si>
  <si>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</si>
  <si>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</si>
  <si>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</si>
  <si>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</si>
  <si>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</si>
  <si>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</si>
  <si>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</si>
  <si>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</si>
  <si>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</si>
  <si>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</si>
  <si>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</si>
  <si>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</si>
  <si>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</si>
  <si>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</si>
  <si>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</si>
  <si>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</si>
  <si>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</si>
  <si>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</si>
  <si>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</si>
  <si>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</si>
  <si>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</si>
  <si>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</si>
  <si>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</si>
  <si>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</si>
  <si>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</si>
  <si>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</si>
  <si>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</si>
  <si>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</si>
  <si>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</si>
  <si>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</si>
  <si>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</si>
  <si>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</si>
  <si>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</si>
  <si>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</si>
  <si>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</si>
  <si>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</si>
  <si>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</si>
  <si>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</si>
  <si>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</si>
  <si>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</si>
  <si>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</si>
  <si>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</si>
  <si>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</si>
  <si>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</si>
  <si>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</si>
  <si>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</si>
  <si>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</si>
  <si>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</si>
  <si>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</si>
  <si>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</si>
  <si>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</si>
  <si>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</si>
  <si>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</si>
  <si>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</si>
  <si>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</si>
  <si>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</si>
  <si>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</si>
  <si>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</si>
  <si>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</si>
  <si>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</si>
  <si>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</si>
  <si>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</si>
  <si>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</si>
  <si>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</si>
  <si>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</si>
  <si>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</si>
  <si>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</si>
  <si>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</si>
  <si>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</si>
  <si>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</si>
  <si>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</si>
  <si>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</si>
  <si>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</si>
  <si>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</si>
  <si>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</si>
  <si>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</si>
  <si>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</si>
  <si>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</si>
  <si>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</si>
  <si>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</si>
  <si>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</si>
  <si>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</si>
  <si>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</si>
  <si>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</si>
  <si>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</si>
  <si>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</si>
  <si>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</si>
  <si>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</si>
  <si>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</si>
  <si>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</si>
  <si>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</si>
  <si>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</si>
  <si>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</si>
  <si>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</si>
  <si>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</si>
  <si>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</si>
  <si>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</si>
  <si>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</si>
  <si>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</si>
  <si>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</si>
  <si>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</si>
  <si>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</si>
  <si>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</si>
  <si>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</si>
  <si>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</si>
  <si>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</si>
  <si>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</si>
  <si>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</si>
  <si>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</si>
  <si>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</si>
  <si>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</si>
  <si>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</si>
  <si>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</si>
  <si>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</si>
  <si>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</si>
  <si>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</si>
  <si>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</si>
  <si>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</si>
  <si>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</si>
  <si>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</si>
  <si>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</si>
  <si>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</si>
  <si>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</si>
  <si>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</si>
  <si>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</si>
  <si>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</si>
  <si>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</si>
  <si>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</si>
  <si>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</si>
  <si>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</si>
  <si>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</si>
  <si>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</si>
  <si>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</si>
  <si>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</si>
  <si>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</si>
  <si>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</si>
  <si>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</si>
  <si>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</si>
  <si>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</si>
  <si>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</si>
  <si>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</si>
  <si>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</si>
  <si>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</si>
  <si>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</si>
  <si>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</si>
  <si>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</si>
  <si>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</si>
  <si>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</si>
  <si>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</si>
  <si>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</si>
  <si>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</si>
  <si>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</si>
  <si>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</si>
  <si>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</si>
  <si>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</si>
  <si>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</si>
  <si>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</si>
  <si>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</si>
  <si>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</si>
  <si>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</si>
  <si>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</si>
  <si>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</si>
  <si>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</si>
  <si>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</si>
  <si>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</si>
  <si>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</si>
  <si>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</si>
  <si>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</si>
  <si>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</si>
  <si>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</si>
  <si>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</si>
  <si>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</si>
  <si>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</si>
  <si>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</si>
  <si>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</si>
  <si>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</si>
  <si>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</si>
  <si>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</si>
  <si>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</si>
  <si>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</si>
  <si>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</si>
  <si>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</si>
  <si>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</si>
  <si>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</si>
  <si>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</si>
  <si>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</si>
  <si>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</si>
  <si>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</si>
  <si>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</si>
  <si>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</si>
  <si>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</si>
  <si>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</si>
  <si>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</si>
  <si>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</si>
  <si>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</si>
  <si>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</si>
  <si>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</si>
  <si>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</si>
  <si>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</si>
  <si>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</si>
  <si>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</si>
  <si>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</si>
  <si>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</si>
  <si>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</si>
  <si>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</si>
  <si>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</si>
  <si>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</si>
  <si>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</si>
  <si>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</si>
  <si>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</si>
  <si>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</si>
  <si>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</si>
  <si>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</si>
  <si>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</si>
  <si>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</si>
  <si>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</si>
  <si>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</si>
  <si>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</si>
  <si>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</si>
  <si>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</si>
  <si>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</si>
  <si>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</si>
  <si>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</si>
  <si>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</si>
  <si>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</si>
  <si>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</si>
  <si>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</si>
  <si>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</si>
  <si>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</si>
  <si>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</si>
  <si>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</si>
  <si>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</si>
  <si>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</si>
  <si>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</si>
  <si>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</si>
  <si>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</si>
  <si>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</si>
  <si>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</si>
  <si>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</si>
  <si>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</si>
  <si>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</si>
  <si>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</si>
  <si>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</si>
  <si>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</si>
  <si>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</si>
  <si>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</si>
  <si>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</si>
  <si>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</si>
  <si>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</si>
  <si>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</si>
  <si>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</si>
  <si>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</si>
  <si>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</si>
  <si>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</si>
  <si>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</si>
  <si>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</si>
  <si>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</si>
  <si>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</si>
  <si>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</si>
  <si>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</si>
  <si>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</si>
  <si>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</si>
  <si>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</si>
  <si>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</si>
  <si>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</si>
  <si>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</si>
  <si>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</si>
  <si>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</si>
  <si>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</si>
  <si>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</si>
  <si>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</si>
  <si>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</si>
  <si>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</si>
  <si>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</si>
  <si>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</si>
  <si>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</si>
  <si>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</si>
  <si>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</si>
  <si>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</si>
  <si>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</si>
  <si>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</si>
  <si>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</si>
  <si>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</si>
  <si>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</si>
  <si>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</si>
  <si>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</si>
  <si>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</si>
  <si>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</si>
  <si>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</si>
  <si>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</si>
  <si>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</si>
  <si>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</si>
  <si>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</si>
  <si>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</si>
  <si>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</si>
  <si>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</si>
  <si>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</si>
  <si>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</si>
  <si>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</si>
  <si>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</si>
  <si>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</si>
  <si>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</si>
  <si>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</si>
  <si>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</si>
  <si>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</si>
  <si>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</si>
  <si>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</si>
  <si>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</si>
  <si>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</si>
  <si>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</si>
  <si>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</si>
  <si>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</si>
  <si>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</si>
  <si>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</si>
  <si>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</si>
  <si>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</si>
  <si>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</si>
  <si>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</si>
  <si>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</si>
  <si>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</si>
  <si>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</si>
  <si>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</si>
  <si>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</si>
  <si>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</si>
  <si>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</si>
  <si>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</si>
  <si>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</si>
  <si>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</si>
  <si>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</si>
  <si>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</si>
  <si>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</si>
  <si>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</si>
  <si>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</si>
  <si>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</si>
  <si>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</si>
  <si>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</si>
  <si>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</si>
  <si>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</si>
  <si>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</si>
  <si>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</si>
  <si>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</si>
  <si>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</si>
  <si>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</si>
  <si>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</si>
  <si>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</si>
  <si>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</si>
  <si>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</si>
  <si>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</si>
  <si>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</si>
  <si>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</si>
  <si>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</si>
  <si>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</si>
  <si>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</si>
  <si>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</si>
  <si>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</si>
  <si>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</si>
  <si>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</si>
  <si>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</si>
  <si>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</si>
  <si>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</si>
  <si>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</si>
  <si>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</si>
  <si>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</si>
  <si>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</si>
  <si>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</si>
  <si>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</si>
  <si>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</si>
  <si>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</si>
  <si>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</si>
  <si>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</si>
  <si>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</si>
  <si>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</si>
  <si>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</si>
  <si>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</si>
  <si>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</si>
  <si>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</si>
  <si>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</si>
  <si>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</si>
  <si>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</si>
  <si>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</si>
  <si>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</si>
  <si>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</si>
  <si>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</si>
  <si>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</si>
  <si>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</si>
  <si>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</si>
  <si>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</si>
  <si>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</si>
  <si>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</si>
  <si>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</si>
  <si>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</si>
  <si>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</si>
  <si>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</si>
  <si>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</si>
  <si>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</si>
  <si>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</si>
  <si>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</si>
  <si>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</si>
  <si>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</si>
  <si>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</si>
  <si>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</si>
  <si>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</si>
  <si>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</si>
  <si>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</si>
  <si>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</si>
  <si>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</si>
  <si>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</si>
  <si>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</si>
  <si>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</si>
  <si>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</si>
  <si>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</si>
  <si>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</si>
  <si>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</si>
  <si>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</si>
  <si>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</si>
  <si>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</si>
  <si>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</si>
  <si>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</si>
  <si>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</si>
  <si>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</si>
  <si>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</si>
  <si>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</si>
  <si>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</si>
  <si>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</si>
  <si>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</si>
  <si>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</si>
  <si>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</si>
  <si>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</si>
  <si>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</si>
  <si>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</si>
  <si>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</si>
  <si>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</si>
  <si>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</si>
  <si>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</si>
  <si>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</si>
  <si>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</si>
  <si>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</si>
  <si>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</si>
  <si>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</si>
  <si>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</si>
  <si>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</si>
  <si>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</si>
  <si>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</si>
  <si>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</si>
  <si>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</si>
  <si>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</si>
  <si>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</si>
  <si>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</si>
  <si>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</si>
  <si>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</si>
  <si>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</si>
  <si>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</si>
  <si>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</si>
  <si>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</si>
  <si>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</si>
  <si>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</si>
  <si>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</si>
  <si>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</si>
  <si>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</si>
  <si>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</si>
  <si>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</si>
  <si>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</si>
  <si>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</si>
  <si>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</si>
  <si>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</si>
  <si>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</si>
  <si>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</si>
  <si>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</si>
  <si>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</si>
  <si>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</si>
  <si>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</si>
  <si>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</si>
  <si>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</si>
  <si>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</si>
  <si>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</si>
  <si>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</si>
  <si>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</si>
  <si>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</si>
  <si>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</si>
  <si>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</si>
  <si>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</si>
  <si>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</si>
  <si>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</si>
  <si>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</si>
  <si>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</si>
  <si>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</si>
  <si>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</si>
  <si>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</si>
  <si>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</si>
  <si>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</si>
  <si>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</si>
  <si>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</si>
  <si>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</si>
  <si>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</si>
  <si>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</si>
  <si>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</si>
  <si>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</si>
  <si>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</si>
  <si>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</si>
  <si>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</si>
  <si>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</si>
  <si>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</si>
  <si>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</si>
  <si>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</si>
  <si>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</si>
  <si>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</si>
  <si>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</si>
  <si>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</si>
  <si>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</si>
  <si>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</si>
  <si>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</si>
  <si>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</si>
  <si>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</si>
  <si>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</si>
  <si>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</si>
  <si>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</si>
  <si>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</si>
  <si>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</si>
  <si>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</si>
  <si>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</si>
  <si>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</si>
  <si>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</si>
  <si>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</si>
  <si>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</si>
  <si>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</si>
  <si>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</si>
  <si>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</si>
  <si>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</si>
  <si>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</si>
  <si>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</si>
  <si>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</si>
  <si>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</si>
  <si>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</si>
  <si>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</si>
  <si>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</si>
  <si>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</si>
  <si>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</si>
  <si>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</si>
  <si>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</si>
  <si>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</si>
  <si>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</si>
  <si>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</si>
  <si>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</si>
  <si>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</si>
  <si>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</si>
  <si>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</si>
  <si>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</si>
  <si>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</si>
  <si>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</si>
  <si>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</si>
  <si>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</si>
  <si>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</si>
  <si>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</si>
  <si>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</si>
  <si>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</si>
  <si>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</si>
  <si>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</si>
  <si>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</si>
  <si>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</si>
  <si>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</si>
  <si>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</si>
  <si>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</si>
  <si>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</si>
  <si>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</si>
  <si>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</si>
  <si>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</si>
  <si>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</si>
  <si>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</si>
  <si>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</si>
  <si>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</si>
  <si>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</si>
  <si>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</si>
  <si>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</si>
  <si>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</si>
  <si>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</si>
  <si>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</si>
  <si>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</si>
  <si>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</si>
  <si>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</si>
  <si>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</si>
  <si>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</si>
  <si>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</si>
  <si>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</si>
  <si>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</si>
  <si>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</si>
  <si>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</si>
  <si>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</si>
  <si>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</si>
  <si>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</si>
  <si>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</si>
  <si>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</si>
  <si>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</si>
  <si>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</si>
  <si>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</si>
  <si>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</si>
  <si>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</si>
  <si>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</si>
  <si>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</si>
  <si>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</si>
  <si>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</si>
  <si>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</si>
  <si>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</si>
  <si>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</si>
  <si>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</si>
  <si>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</si>
  <si>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</si>
  <si>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</si>
  <si>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</si>
  <si>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</si>
  <si>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</si>
  <si>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</si>
  <si>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</si>
  <si>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</si>
  <si>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</si>
  <si>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</si>
  <si>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</si>
  <si>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</si>
  <si>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</si>
  <si>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</si>
  <si>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</si>
  <si>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</si>
  <si>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</si>
  <si>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</si>
  <si>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</si>
  <si>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</si>
  <si>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</si>
  <si>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</si>
  <si>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</si>
  <si>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</si>
  <si>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</si>
  <si>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</si>
  <si>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</si>
  <si>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</si>
  <si>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</si>
  <si>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</si>
  <si>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</si>
  <si>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</si>
  <si>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</si>
  <si>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</si>
  <si>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</si>
  <si>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</si>
  <si>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</si>
  <si>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</si>
  <si>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</si>
  <si>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</si>
  <si>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</si>
  <si>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</si>
  <si>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</si>
  <si>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</si>
  <si>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</si>
  <si>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</si>
  <si>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</si>
  <si>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</si>
  <si>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</si>
  <si>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</si>
  <si>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</si>
  <si>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</si>
  <si>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</si>
  <si>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</si>
  <si>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</si>
  <si>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</si>
  <si>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</si>
  <si>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</si>
  <si>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</si>
  <si>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</si>
  <si>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</si>
  <si>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</si>
  <si>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</si>
  <si>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</si>
  <si>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</si>
  <si>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</si>
  <si>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</si>
  <si>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</si>
  <si>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</si>
  <si>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</si>
  <si>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</si>
  <si>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</si>
  <si>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</si>
  <si>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</si>
  <si>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</si>
  <si>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</si>
  <si>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</si>
  <si>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</si>
  <si>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</si>
  <si>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</si>
  <si>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</si>
  <si>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</si>
  <si>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</si>
  <si>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</si>
  <si>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</si>
  <si>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</si>
  <si>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</si>
  <si>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</si>
  <si>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</si>
  <si>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</si>
  <si>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</si>
  <si>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</si>
  <si>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</si>
  <si>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</si>
  <si>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</si>
  <si>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</si>
  <si>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</si>
  <si>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</si>
  <si>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</si>
  <si>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</si>
  <si>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</si>
  <si>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</si>
  <si>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</si>
  <si>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</si>
  <si>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</si>
  <si>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</si>
  <si>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</si>
  <si>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</si>
  <si>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</si>
  <si>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</si>
  <si>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</si>
  <si>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</si>
  <si>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</si>
  <si>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</si>
  <si>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</si>
  <si>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</si>
  <si>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</si>
  <si>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</si>
  <si>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</si>
  <si>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</si>
  <si>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</si>
  <si>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</si>
  <si>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</si>
  <si>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</si>
  <si>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</si>
  <si>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</si>
  <si>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</si>
  <si>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</si>
  <si>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</si>
  <si>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</si>
  <si>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</si>
  <si>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</si>
  <si>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</si>
  <si>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</si>
  <si>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</si>
  <si>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</si>
  <si>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</si>
  <si>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</si>
  <si>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</si>
  <si>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</si>
  <si>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</si>
  <si>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</si>
  <si>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</si>
  <si>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</si>
  <si>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</si>
  <si>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</si>
  <si>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</si>
  <si>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</si>
  <si>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</si>
  <si>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</si>
  <si>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</si>
  <si>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</si>
  <si>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</si>
  <si>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</si>
  <si>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</si>
  <si>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</si>
  <si>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</si>
  <si>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</si>
  <si>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</si>
  <si>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</si>
  <si>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</si>
  <si>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</si>
  <si>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</si>
  <si>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</si>
  <si>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</si>
  <si>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</si>
  <si>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</si>
  <si>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</si>
  <si>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</si>
  <si>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</si>
  <si>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</si>
  <si>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</si>
  <si>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</si>
  <si>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</si>
  <si>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</si>
  <si>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</si>
  <si>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</si>
  <si>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</si>
  <si>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</si>
  <si>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</si>
  <si>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</si>
  <si>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</si>
  <si>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</si>
  <si>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</si>
  <si>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</si>
  <si>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</si>
  <si>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</si>
  <si>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</si>
  <si>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</si>
  <si>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</si>
  <si>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</si>
  <si>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</si>
  <si>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</si>
  <si>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</si>
  <si>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</si>
  <si>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</si>
  <si>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</si>
  <si>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</si>
  <si>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</si>
  <si>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</si>
  <si>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</si>
  <si>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</si>
  <si>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</si>
  <si>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</si>
  <si>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</si>
  <si>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</si>
  <si>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</si>
  <si>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</si>
  <si>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</si>
  <si>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</si>
  <si>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</si>
  <si>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</si>
  <si>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</si>
  <si>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</si>
  <si>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</si>
  <si>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</si>
  <si>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</si>
  <si>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</si>
  <si>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</si>
  <si>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</si>
  <si>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</si>
  <si>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</si>
  <si>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</si>
  <si>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</si>
  <si>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</si>
  <si>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</si>
  <si>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</si>
  <si>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</si>
  <si>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</si>
  <si>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</si>
  <si>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</si>
  <si>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</si>
  <si>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</si>
  <si>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</si>
  <si>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</si>
  <si>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</si>
  <si>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</si>
  <si>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</si>
  <si>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</si>
  <si>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</si>
  <si>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</si>
  <si>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</si>
  <si>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</si>
  <si>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</si>
  <si>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</si>
  <si>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</si>
  <si>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</si>
  <si>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</si>
  <si>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</si>
  <si>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</si>
  <si>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</si>
  <si>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</si>
  <si>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</si>
  <si>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</si>
  <si>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</si>
  <si>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</si>
  <si>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</si>
  <si>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</si>
  <si>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</si>
  <si>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</si>
  <si>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</si>
  <si>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</si>
  <si>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</si>
  <si>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</si>
  <si>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</si>
  <si>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</si>
  <si>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</si>
  <si>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</si>
  <si>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</si>
  <si>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</si>
  <si>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</si>
  <si>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</si>
  <si>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</si>
  <si>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</si>
  <si>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</si>
  <si>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</si>
  <si>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</si>
  <si>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</si>
  <si>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</si>
  <si>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</si>
  <si>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</si>
  <si>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</si>
  <si>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</si>
  <si>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</si>
  <si>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</si>
  <si>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</si>
  <si>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</si>
  <si>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</si>
  <si>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</si>
  <si>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</si>
  <si>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</si>
  <si>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</si>
  <si>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</si>
  <si>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</si>
  <si>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</si>
  <si>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</si>
  <si>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</si>
  <si>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</si>
  <si>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</si>
  <si>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</si>
  <si>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</si>
  <si>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</si>
  <si>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</si>
  <si>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</si>
  <si>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</si>
  <si>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</si>
  <si>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</si>
  <si>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</si>
  <si>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</si>
  <si>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</si>
  <si>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</si>
  <si>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</si>
  <si>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</si>
  <si>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</si>
  <si>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</si>
  <si>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</si>
  <si>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</si>
  <si>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</si>
  <si>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</si>
  <si>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</si>
  <si>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</si>
  <si>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</si>
  <si>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</si>
  <si>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</si>
  <si>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</si>
  <si>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</si>
  <si>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</si>
  <si>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</si>
  <si>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</si>
  <si>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</si>
  <si>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</si>
  <si>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</si>
  <si>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</si>
  <si>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</si>
  <si>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</si>
  <si>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</si>
  <si>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</si>
  <si>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</si>
  <si>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</si>
  <si>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</si>
  <si>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</si>
  <si>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</si>
  <si>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</si>
  <si>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</si>
  <si>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</si>
  <si>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</si>
  <si>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</si>
  <si>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</si>
  <si>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</si>
  <si>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</si>
  <si>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</si>
  <si>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</si>
  <si>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</si>
  <si>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</si>
  <si>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</si>
  <si>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</si>
  <si>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</si>
  <si>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</si>
  <si>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</si>
  <si>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</si>
  <si>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</si>
  <si>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</si>
  <si>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</si>
  <si>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</si>
  <si>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</si>
  <si>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</si>
  <si>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</si>
  <si>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</si>
  <si>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</si>
  <si>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</si>
  <si>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</si>
  <si>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</si>
  <si>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</si>
  <si>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</si>
  <si>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</si>
  <si>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</si>
  <si>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</si>
  <si>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</si>
  <si>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</si>
  <si>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</si>
  <si>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</si>
  <si>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</si>
  <si>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</si>
  <si>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</si>
  <si>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</si>
  <si>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</si>
  <si>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</si>
  <si>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</si>
  <si>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</si>
  <si>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</si>
  <si>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</si>
  <si>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</si>
  <si>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</si>
  <si>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</si>
  <si>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</si>
  <si>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</si>
  <si>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</si>
  <si>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</si>
  <si>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</si>
  <si>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</si>
  <si>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</si>
  <si>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</si>
  <si>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</si>
  <si>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</si>
  <si>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</si>
  <si>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</si>
  <si>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</si>
  <si>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</si>
  <si>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</si>
  <si>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</si>
  <si>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</si>
  <si>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</si>
  <si>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</si>
  <si>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</si>
  <si>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</si>
  <si>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</si>
  <si>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</si>
  <si>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</si>
  <si>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</si>
  <si>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</si>
  <si>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</si>
  <si>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</si>
  <si>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</si>
  <si>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</si>
  <si>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</si>
  <si>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</si>
  <si>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</si>
  <si>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</si>
  <si>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</si>
  <si>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</si>
  <si>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</si>
  <si>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</si>
  <si>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</si>
  <si>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</si>
  <si>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</si>
  <si>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</si>
  <si>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</si>
  <si>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</si>
  <si>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</si>
  <si>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</si>
  <si>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</si>
  <si>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</si>
  <si>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</si>
  <si>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</si>
  <si>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</si>
  <si>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</si>
  <si>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</si>
  <si>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</si>
  <si>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</si>
  <si>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</si>
  <si>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</si>
  <si>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</si>
  <si>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</si>
  <si>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</si>
  <si>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</si>
  <si>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</si>
  <si>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</si>
  <si>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</si>
  <si>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</si>
  <si>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</si>
  <si>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</si>
  <si>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</si>
  <si>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</si>
  <si>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</si>
  <si>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</si>
  <si>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</si>
  <si>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</si>
  <si>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</si>
  <si>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</si>
  <si>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</si>
  <si>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</si>
  <si>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</si>
  <si>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</si>
  <si>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</si>
  <si>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</si>
  <si>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</si>
  <si>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</si>
  <si>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</si>
  <si>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</si>
  <si>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</si>
  <si>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</si>
  <si>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</si>
  <si>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</si>
  <si>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</si>
  <si>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</si>
  <si>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</si>
  <si>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</si>
  <si>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</si>
  <si>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</si>
  <si>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</si>
  <si>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</si>
  <si>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</si>
  <si>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</si>
  <si>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</si>
  <si>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</si>
  <si>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</si>
  <si>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</si>
  <si>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</si>
  <si>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</si>
  <si>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</si>
  <si>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</si>
  <si>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</si>
  <si>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</si>
  <si>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</si>
  <si>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</si>
  <si>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</si>
  <si>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</si>
  <si>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</si>
  <si>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</si>
  <si>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</si>
  <si>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</si>
  <si>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</si>
  <si>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</si>
  <si>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</si>
  <si>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</si>
  <si>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</si>
  <si>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</si>
  <si>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</si>
  <si>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</si>
  <si>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</si>
  <si>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</si>
  <si>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</si>
  <si>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</si>
  <si>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</si>
  <si>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</si>
  <si>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</si>
  <si>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</si>
  <si>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</si>
  <si>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</si>
  <si>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</si>
  <si>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</si>
  <si>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</si>
  <si>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</si>
  <si>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</si>
  <si>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</si>
  <si>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</si>
  <si>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</si>
  <si>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</si>
  <si>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</si>
  <si>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</si>
  <si>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</si>
  <si>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</si>
  <si>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</si>
  <si>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</si>
  <si>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</si>
  <si>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</si>
  <si>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</si>
  <si>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</si>
  <si>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</si>
  <si>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</si>
  <si>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</si>
  <si>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</si>
  <si>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</si>
  <si>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</si>
  <si>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</si>
  <si>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</si>
  <si>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</si>
  <si>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</si>
  <si>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</si>
  <si>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</si>
  <si>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</si>
  <si>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</si>
  <si>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</si>
  <si>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</si>
  <si>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</si>
  <si>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</si>
  <si>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</si>
  <si>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</si>
  <si>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</si>
  <si>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</si>
  <si>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</si>
  <si>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</si>
  <si>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</si>
  <si>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</si>
  <si>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</si>
  <si>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</si>
  <si>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</si>
  <si>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</si>
  <si>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</si>
  <si>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</si>
  <si>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</si>
  <si>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</si>
  <si>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</si>
  <si>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</si>
  <si>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</si>
  <si>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</si>
  <si>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</si>
  <si>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</si>
  <si>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</si>
  <si>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</si>
  <si>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</si>
  <si>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</si>
  <si>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</si>
  <si>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</si>
  <si>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</si>
  <si>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</si>
  <si>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</si>
  <si>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</si>
  <si>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</si>
  <si>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</si>
  <si>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</si>
  <si>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</si>
  <si>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</si>
  <si>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</si>
  <si>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</si>
  <si>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</si>
  <si>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</si>
  <si>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</si>
  <si>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</si>
  <si>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</si>
  <si>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</si>
  <si>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</si>
  <si>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</si>
  <si>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</si>
  <si>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</si>
  <si>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</si>
  <si>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</si>
  <si>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</si>
  <si>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</si>
  <si>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</si>
  <si>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</si>
  <si>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</si>
  <si>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</si>
  <si>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</si>
  <si>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</si>
  <si>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</si>
  <si>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</si>
  <si>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</si>
  <si>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</si>
  <si>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</si>
  <si>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</si>
  <si>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</si>
  <si>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</si>
  <si>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</si>
  <si>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</si>
  <si>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</si>
  <si>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</si>
  <si>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</si>
  <si>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</si>
  <si>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</si>
  <si>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</si>
  <si>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</si>
  <si>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</si>
  <si>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</si>
  <si>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</si>
  <si>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</si>
  <si>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</si>
  <si>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</si>
  <si>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</si>
  <si>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</si>
  <si>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</si>
  <si>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</si>
  <si>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</si>
  <si>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</si>
  <si>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</si>
  <si>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</si>
  <si>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</si>
  <si>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</si>
  <si>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</si>
  <si>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</si>
  <si>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</si>
  <si>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</si>
  <si>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</si>
  <si>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</si>
  <si>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</si>
  <si>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</si>
  <si>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</si>
  <si>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</si>
  <si>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</si>
  <si>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</si>
  <si>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</si>
  <si>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</si>
  <si>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</si>
  <si>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</si>
  <si>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</si>
  <si>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</si>
  <si>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</si>
  <si>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</si>
  <si>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</si>
  <si>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</si>
  <si>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</si>
  <si>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</si>
  <si>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</si>
  <si>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</si>
  <si>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</si>
  <si>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</si>
  <si>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</si>
  <si>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</si>
  <si>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</si>
  <si>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</si>
  <si>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</si>
  <si>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</si>
  <si>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</si>
  <si>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</si>
  <si>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</si>
  <si>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</si>
  <si>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</si>
  <si>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</si>
  <si>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</si>
  <si>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</si>
  <si>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</si>
  <si>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</si>
  <si>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</si>
  <si>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</si>
  <si>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</si>
  <si>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</si>
  <si>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</si>
  <si>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</si>
  <si>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</si>
  <si>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</si>
  <si>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</si>
  <si>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</si>
  <si>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</si>
  <si>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</si>
  <si>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</si>
  <si>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</si>
  <si>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</si>
  <si>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</si>
  <si>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</si>
  <si>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</si>
  <si>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</si>
  <si>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</si>
  <si>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</si>
  <si>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</si>
  <si>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</si>
  <si>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</si>
  <si>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</si>
  <si>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</si>
  <si>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</si>
  <si>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</si>
  <si>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</si>
  <si>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</si>
  <si>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</si>
  <si>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</si>
  <si>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</si>
  <si>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</si>
  <si>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</si>
  <si>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</si>
  <si>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</si>
  <si>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</si>
  <si>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</si>
  <si>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</si>
  <si>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</si>
  <si>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</si>
  <si>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</si>
  <si>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</si>
  <si>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</si>
  <si>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</si>
  <si>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</si>
  <si>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</si>
  <si>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</si>
  <si>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</si>
  <si>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</si>
  <si>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</si>
  <si>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</si>
  <si>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</si>
  <si>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</si>
  <si>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</si>
  <si>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</si>
  <si>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</si>
  <si>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</si>
  <si>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</si>
  <si>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</si>
  <si>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</si>
  <si>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</si>
  <si>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</si>
  <si>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</si>
  <si>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</si>
  <si>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</si>
  <si>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</si>
  <si>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</si>
  <si>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</si>
  <si>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</si>
  <si>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</si>
  <si>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</si>
  <si>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</si>
  <si>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</si>
  <si>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</si>
  <si>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</si>
  <si>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</si>
  <si>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</si>
  <si>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</si>
  <si>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</si>
  <si>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</si>
  <si>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</si>
  <si>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</si>
  <si>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</si>
  <si>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</si>
  <si>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</si>
  <si>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</si>
  <si>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</si>
  <si>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</si>
  <si>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</si>
  <si>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</si>
  <si>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</si>
  <si>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</si>
  <si>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</si>
  <si>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</si>
  <si>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</si>
  <si>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</si>
  <si>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</si>
  <si>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</si>
  <si>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</si>
  <si>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</si>
  <si>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</si>
  <si>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</si>
  <si>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</si>
  <si>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</si>
  <si>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</si>
  <si>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</si>
  <si>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</si>
  <si>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</si>
  <si>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</si>
  <si>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</si>
  <si>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</si>
  <si>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</si>
  <si>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</si>
  <si>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</si>
  <si>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</si>
  <si>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</si>
  <si>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</si>
  <si>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</si>
  <si>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</si>
  <si>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</si>
  <si>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</si>
  <si>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</si>
  <si>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</si>
  <si>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</si>
  <si>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</si>
  <si>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</si>
  <si>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</si>
  <si>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</si>
  <si>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</si>
  <si>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</si>
  <si>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</si>
  <si>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</si>
  <si>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</si>
  <si>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</si>
  <si>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</si>
  <si>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</si>
  <si>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</si>
  <si>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</si>
  <si>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</si>
  <si>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</si>
  <si>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</si>
  <si>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</si>
  <si>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</si>
  <si>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</si>
  <si>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</si>
  <si>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</si>
  <si>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</si>
  <si>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</si>
  <si>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</si>
  <si>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</si>
  <si>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</si>
  <si>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</si>
  <si>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</si>
  <si>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</si>
  <si>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</si>
  <si>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</si>
  <si>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</si>
  <si>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</si>
  <si>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</si>
  <si>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</si>
  <si>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</si>
  <si>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</si>
  <si>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</si>
  <si>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</si>
  <si>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</si>
  <si>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</si>
  <si>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</si>
  <si>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</si>
  <si>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</si>
  <si>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</si>
  <si>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</si>
  <si>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</si>
  <si>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</si>
  <si>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</si>
  <si>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</si>
  <si>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</si>
  <si>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</si>
  <si>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</si>
  <si>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</si>
  <si>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</si>
  <si>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</si>
  <si>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</si>
  <si>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</si>
  <si>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</si>
  <si>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</si>
  <si>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</si>
  <si>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</si>
  <si>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</si>
  <si>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</si>
  <si>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</si>
  <si>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</si>
  <si>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</si>
  <si>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</si>
  <si>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</si>
  <si>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</si>
  <si>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</si>
  <si>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</si>
  <si>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</si>
  <si>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</si>
  <si>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</si>
  <si>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</si>
  <si>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</si>
  <si>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</si>
  <si>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</si>
  <si>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</si>
  <si>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</si>
  <si>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</si>
  <si>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</si>
  <si>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</si>
  <si>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</si>
  <si>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</si>
  <si>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</si>
  <si>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</si>
  <si>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</si>
  <si>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</si>
  <si>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</si>
  <si>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</si>
  <si>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</si>
  <si>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</si>
  <si>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</si>
  <si>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</si>
  <si>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</si>
  <si>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</si>
  <si>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</si>
  <si>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</si>
  <si>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</si>
  <si>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</si>
  <si>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</si>
  <si>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</si>
  <si>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</si>
  <si>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</si>
  <si>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</si>
  <si>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</si>
  <si>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</si>
  <si>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</si>
  <si>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</si>
  <si>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</si>
  <si>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</si>
  <si>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</si>
  <si>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</si>
  <si>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</si>
  <si>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</si>
  <si>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</si>
  <si>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</si>
  <si>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</si>
  <si>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</si>
  <si>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</si>
  <si>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</si>
  <si>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</si>
  <si>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</si>
  <si>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</si>
  <si>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</si>
  <si>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</si>
  <si>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</si>
  <si>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</si>
  <si>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</si>
  <si>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</si>
  <si>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</si>
  <si>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</si>
  <si>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</si>
  <si>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</si>
  <si>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</si>
  <si>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</si>
  <si>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</si>
  <si>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</si>
  <si>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</si>
  <si>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</si>
  <si>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</si>
  <si>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</si>
  <si>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</si>
  <si>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</si>
  <si>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</si>
  <si>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</si>
  <si>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</si>
  <si>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</si>
  <si>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</si>
  <si>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</si>
  <si>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</si>
  <si>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</si>
  <si>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</si>
  <si>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</si>
  <si>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</si>
  <si>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</si>
  <si>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</si>
  <si>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</si>
  <si>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</si>
  <si>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</si>
  <si>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</si>
  <si>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</si>
  <si>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</si>
  <si>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</si>
  <si>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</si>
  <si>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</si>
  <si>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</si>
  <si>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</si>
  <si>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</si>
  <si>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</si>
  <si>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</si>
  <si>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</si>
  <si>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</si>
  <si>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</si>
  <si>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</si>
  <si>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</si>
  <si>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</si>
  <si>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</si>
  <si>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</si>
  <si>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</si>
  <si>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</si>
  <si>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</si>
  <si>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</si>
  <si>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</si>
  <si>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</si>
  <si>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</si>
  <si>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</si>
  <si>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</si>
  <si>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</si>
  <si>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</si>
  <si>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</si>
  <si>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</si>
  <si>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</si>
  <si>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</si>
  <si>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</si>
  <si>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</si>
  <si>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</si>
  <si>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</si>
  <si>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</si>
  <si>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</si>
  <si>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</si>
  <si>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</si>
  <si>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</si>
  <si>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</si>
  <si>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</si>
  <si>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</si>
  <si>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</si>
  <si>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</si>
  <si>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</si>
  <si>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</si>
  <si>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</si>
  <si>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</si>
  <si>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</si>
  <si>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</si>
  <si>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</si>
  <si>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</si>
  <si>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</si>
  <si>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</si>
  <si>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</si>
  <si>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</si>
  <si>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</si>
  <si>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</si>
  <si>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</si>
  <si>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</si>
  <si>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</si>
  <si>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</si>
  <si>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</si>
  <si>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</si>
  <si>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</si>
  <si>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</si>
  <si>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</si>
  <si>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</si>
  <si>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</si>
  <si>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</si>
  <si>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</si>
  <si>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</si>
  <si>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</si>
  <si>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</si>
  <si>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</si>
  <si>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</si>
  <si>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</si>
  <si>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</si>
  <si>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</si>
  <si>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</si>
  <si>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</si>
  <si>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</si>
  <si>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</si>
  <si>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</si>
  <si>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</si>
  <si>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</si>
  <si>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</si>
  <si>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</si>
  <si>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</si>
  <si>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</si>
  <si>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</si>
  <si>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</si>
  <si>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</si>
  <si>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</si>
  <si>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</si>
  <si>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</si>
  <si>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</si>
  <si>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</si>
  <si>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</si>
  <si>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</si>
  <si>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</si>
  <si>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</si>
  <si>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</si>
  <si>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</si>
  <si>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</si>
  <si>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</si>
  <si>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</si>
  <si>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</si>
  <si>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</si>
  <si>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</si>
  <si>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</si>
  <si>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</si>
  <si>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</si>
  <si>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</si>
  <si>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</si>
  <si>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</si>
  <si>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</si>
  <si>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</si>
  <si>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</si>
  <si>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</si>
  <si>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</si>
  <si>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</si>
  <si>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</si>
  <si>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</si>
  <si>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</si>
  <si>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</si>
  <si>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</si>
  <si>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</si>
  <si>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</si>
  <si>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</si>
  <si>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</si>
  <si>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</si>
  <si>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</si>
  <si>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</si>
  <si>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</si>
  <si>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</si>
  <si>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</si>
  <si>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</si>
  <si>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</si>
  <si>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</si>
  <si>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</si>
  <si>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</si>
  <si>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</si>
  <si>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</si>
  <si>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</si>
  <si>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</si>
  <si>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</si>
  <si>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</si>
  <si>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</si>
  <si>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</si>
  <si>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</si>
  <si>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</si>
  <si>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</si>
  <si>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</si>
  <si>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</si>
  <si>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</si>
  <si>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</si>
  <si>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</si>
  <si>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</si>
  <si>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</si>
  <si>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</si>
  <si>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</si>
  <si>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</si>
  <si>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</si>
  <si>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</si>
  <si>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</si>
  <si>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</si>
  <si>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</si>
  <si>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</si>
  <si>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</si>
  <si>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</si>
  <si>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</si>
  <si>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</si>
  <si>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</si>
  <si>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</si>
  <si>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</si>
  <si>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</si>
  <si>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</si>
  <si>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</si>
  <si>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</si>
  <si>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</si>
  <si>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</si>
  <si>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</si>
  <si>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</si>
  <si>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</si>
  <si>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</si>
  <si>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</si>
  <si>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</si>
  <si>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</si>
  <si>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</si>
  <si>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</si>
  <si>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</si>
  <si>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</si>
  <si>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</si>
  <si>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</si>
  <si>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</si>
  <si>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</si>
  <si>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</si>
  <si>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</si>
  <si>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</si>
  <si>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</si>
  <si>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</si>
  <si>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</si>
  <si>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</si>
  <si>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</si>
  <si>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</si>
  <si>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</si>
  <si>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</si>
  <si>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</si>
  <si>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</si>
  <si>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</si>
  <si>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</si>
  <si>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</si>
  <si>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</si>
  <si>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</si>
  <si>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</si>
  <si>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</si>
  <si>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</si>
  <si>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</si>
  <si>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</si>
  <si>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</si>
  <si>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</si>
  <si>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</si>
  <si>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</si>
  <si>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</si>
  <si>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</si>
  <si>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</si>
  <si>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</si>
  <si>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</si>
  <si>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</si>
  <si>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</si>
  <si>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</si>
  <si>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</si>
  <si>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</si>
  <si>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</si>
  <si>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</si>
  <si>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</si>
  <si>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</si>
  <si>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</si>
  <si>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</si>
  <si>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</si>
  <si>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</si>
  <si>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</si>
  <si>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</si>
  <si>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</si>
  <si>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</si>
  <si>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</si>
  <si>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</si>
  <si>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</si>
  <si>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</si>
  <si>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</si>
  <si>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</si>
  <si>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</si>
  <si>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</si>
  <si>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</si>
  <si>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</si>
  <si>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</si>
  <si>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</si>
  <si>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</si>
  <si>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</si>
  <si>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</si>
  <si>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</si>
  <si>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</si>
  <si>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</si>
  <si>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</si>
  <si>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</si>
  <si>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</si>
  <si>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</si>
  <si>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</si>
  <si>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</si>
  <si>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</si>
  <si>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</si>
  <si>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</si>
  <si>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</si>
  <si>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</si>
  <si>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</si>
  <si>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</si>
  <si>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</si>
  <si>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</si>
  <si>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</si>
  <si>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</si>
  <si>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</si>
  <si>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</si>
  <si>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</si>
  <si>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</si>
  <si>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</si>
  <si>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</si>
  <si>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</si>
  <si>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</si>
  <si>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</si>
  <si>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</si>
  <si>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</si>
  <si>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</si>
  <si>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</si>
  <si>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</si>
  <si>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</si>
  <si>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</si>
  <si>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</si>
  <si>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</si>
  <si>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</si>
  <si>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</si>
  <si>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</si>
  <si>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</si>
  <si>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</si>
  <si>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</si>
  <si>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</si>
  <si>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</si>
  <si>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</si>
  <si>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</si>
  <si>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</si>
  <si>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</si>
  <si>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</si>
  <si>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</si>
  <si>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</si>
  <si>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</si>
  <si>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</si>
  <si>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</si>
  <si>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</si>
  <si>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</si>
  <si>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</si>
  <si>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</si>
  <si>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</si>
  <si>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</si>
  <si>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</si>
  <si>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</si>
  <si>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</si>
  <si>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</si>
  <si>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</si>
  <si>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</si>
  <si>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</si>
  <si>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</si>
  <si>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</si>
  <si>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</si>
  <si>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</si>
  <si>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</si>
  <si>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</si>
  <si>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</si>
  <si>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</si>
  <si>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</si>
  <si>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</si>
  <si>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</si>
  <si>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</si>
  <si>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</si>
  <si>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</si>
  <si>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</si>
  <si>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</si>
  <si>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</si>
  <si>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</si>
  <si>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</si>
  <si>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</si>
  <si>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</si>
  <si>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</si>
  <si>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</si>
  <si>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</si>
  <si>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</si>
  <si>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</si>
  <si>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</si>
  <si>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</si>
  <si>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</si>
  <si>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</si>
  <si>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</si>
  <si>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</si>
  <si>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</si>
  <si>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</si>
  <si>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</si>
  <si>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</si>
  <si>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</si>
  <si>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</si>
  <si>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</si>
  <si>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</si>
  <si>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</si>
  <si>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</si>
  <si>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</si>
  <si>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</si>
  <si>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</si>
  <si>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</si>
  <si>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</si>
  <si>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</si>
  <si>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</si>
  <si>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</si>
  <si>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</si>
  <si>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</si>
  <si>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</si>
  <si>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</si>
  <si>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</si>
  <si>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</si>
  <si>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</si>
  <si>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</si>
  <si>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</si>
  <si>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</si>
  <si>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</si>
  <si>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</si>
  <si>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</si>
  <si>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</si>
  <si>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</si>
  <si>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</si>
  <si>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</si>
  <si>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</si>
  <si>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</si>
  <si>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</si>
  <si>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</si>
  <si>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</si>
  <si>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</si>
  <si>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</si>
  <si>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</si>
  <si>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</si>
  <si>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</si>
  <si>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</si>
  <si>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</si>
  <si>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</si>
  <si>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</si>
  <si>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</si>
  <si>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</si>
  <si>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</si>
  <si>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</si>
  <si>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</si>
  <si>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</si>
  <si>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</si>
  <si>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</si>
  <si>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</si>
  <si>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</si>
  <si>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</si>
  <si>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</si>
  <si>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</si>
  <si>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</si>
  <si>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</si>
  <si>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</si>
  <si>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</si>
  <si>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</si>
  <si>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</si>
  <si>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</si>
  <si>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</si>
  <si>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</si>
  <si>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</si>
  <si>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</si>
  <si>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</si>
  <si>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</si>
  <si>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</si>
  <si>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</si>
  <si>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</si>
  <si>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</si>
  <si>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</si>
  <si>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</si>
  <si>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</si>
  <si>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</si>
  <si>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</si>
  <si>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</si>
  <si>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</si>
  <si>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</si>
  <si>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</si>
  <si>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</si>
  <si>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</si>
  <si>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</si>
  <si>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</si>
  <si>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</si>
  <si>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</si>
  <si>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</si>
  <si>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</si>
  <si>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</si>
  <si>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</si>
  <si>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</si>
  <si>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</si>
  <si>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</si>
  <si>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</si>
  <si>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</si>
  <si>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</si>
  <si>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</si>
  <si>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</si>
  <si>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</si>
  <si>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</si>
  <si>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</si>
  <si>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</si>
  <si>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</si>
  <si>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</si>
  <si>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</si>
  <si>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</si>
  <si>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</si>
  <si>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</si>
  <si>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</si>
  <si>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</si>
  <si>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</si>
  <si>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</si>
  <si>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</si>
  <si>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</si>
  <si>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</si>
  <si>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</si>
  <si>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</si>
  <si>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</si>
  <si>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</si>
  <si>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</si>
  <si>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</si>
  <si>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</si>
  <si>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</si>
  <si>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</si>
  <si>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</si>
  <si>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</si>
  <si>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</si>
  <si>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</si>
  <si>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</si>
  <si>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</si>
  <si>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</si>
  <si>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</si>
  <si>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</si>
  <si>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</si>
  <si>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</si>
  <si>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</si>
  <si>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</si>
  <si>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</si>
  <si>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</si>
  <si>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</si>
  <si>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</si>
  <si>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</si>
  <si>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</si>
  <si>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</si>
  <si>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</si>
  <si>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</si>
  <si>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</si>
  <si>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</si>
  <si>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</si>
  <si>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</si>
  <si>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</si>
  <si>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</si>
  <si>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</si>
  <si>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</si>
  <si>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</si>
  <si>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</si>
  <si>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</si>
  <si>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</si>
  <si>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</si>
  <si>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</si>
  <si>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</si>
  <si>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</si>
  <si>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</si>
  <si>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</si>
  <si>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</si>
  <si>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</si>
  <si>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</si>
  <si>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</si>
  <si>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</si>
  <si>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</si>
  <si>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</si>
  <si>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</si>
  <si>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</si>
  <si>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</si>
  <si>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</si>
  <si>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</si>
  <si>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</si>
  <si>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</si>
  <si>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</si>
  <si>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</si>
  <si>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</si>
  <si>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</si>
  <si>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</si>
  <si>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</si>
  <si>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</si>
  <si>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</si>
  <si>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</si>
  <si>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</si>
  <si>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</si>
  <si>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</si>
  <si>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</si>
  <si>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</si>
  <si>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</si>
  <si>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</si>
  <si>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</si>
  <si>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</si>
  <si>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</si>
  <si>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</si>
  <si>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</si>
  <si>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</si>
  <si>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</si>
  <si>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</si>
  <si>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</si>
  <si>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</si>
  <si>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</si>
  <si>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</si>
  <si>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</si>
  <si>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</si>
  <si>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</si>
  <si>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</si>
  <si>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</si>
  <si>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</si>
  <si>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</si>
  <si>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</si>
  <si>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</si>
  <si>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</si>
  <si>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</si>
  <si>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</si>
  <si>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</si>
  <si>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</si>
  <si>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</si>
  <si>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</si>
  <si>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</si>
  <si>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</si>
  <si>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</si>
  <si>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</si>
  <si>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</si>
  <si>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</si>
  <si>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</si>
  <si>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</si>
  <si>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</si>
  <si>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</si>
  <si>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</si>
  <si>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</si>
  <si>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</si>
  <si>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</si>
  <si>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</si>
  <si>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</si>
  <si>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</si>
  <si>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</si>
  <si>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</si>
  <si>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</si>
  <si>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</si>
  <si>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</si>
  <si>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</si>
  <si>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</si>
  <si>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</si>
  <si>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</si>
  <si>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</si>
  <si>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</si>
  <si>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</si>
  <si>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</si>
  <si>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</si>
  <si>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</si>
  <si>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</si>
  <si>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</si>
  <si>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</si>
  <si>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</si>
  <si>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</si>
  <si>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</si>
  <si>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</si>
  <si>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</si>
  <si>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</si>
  <si>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</si>
  <si>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</si>
  <si>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</si>
  <si>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</si>
  <si>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</si>
  <si>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</si>
  <si>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</si>
  <si>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</si>
  <si>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</si>
  <si>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</si>
  <si>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</si>
  <si>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</si>
  <si>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</si>
  <si>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</si>
  <si>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</si>
  <si>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</si>
  <si>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</si>
  <si>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</si>
  <si>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</si>
  <si>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</si>
  <si>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</si>
  <si>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</si>
  <si>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</si>
  <si>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</si>
  <si>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</si>
  <si>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</si>
  <si>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</si>
  <si>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</si>
  <si>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</si>
  <si>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</si>
  <si>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</si>
  <si>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</si>
  <si>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</si>
  <si>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</si>
  <si>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</si>
  <si>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</si>
  <si>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</si>
  <si>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</si>
  <si>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</si>
  <si>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</si>
  <si>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</si>
  <si>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</si>
  <si>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</si>
  <si>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</si>
  <si>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</si>
  <si>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</si>
  <si>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</si>
  <si>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</si>
  <si>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</si>
  <si>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</si>
  <si>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</si>
  <si>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</si>
  <si>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</si>
  <si>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</si>
  <si>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</si>
  <si>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</si>
  <si>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</si>
  <si>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</si>
  <si>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</si>
  <si>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</si>
  <si>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</si>
  <si>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</si>
  <si>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</si>
  <si>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</si>
  <si>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</si>
  <si>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</si>
  <si>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</si>
  <si>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</si>
  <si>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</si>
  <si>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</si>
  <si>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</si>
  <si>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</si>
  <si>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</si>
  <si>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</si>
  <si>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</si>
  <si>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</si>
  <si>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</si>
  <si>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</si>
  <si>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</si>
  <si>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</si>
  <si>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</si>
  <si>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</si>
  <si>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</si>
  <si>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</si>
  <si>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</si>
  <si>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</si>
  <si>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</si>
  <si>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</si>
  <si>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</si>
  <si>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</si>
  <si>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</si>
  <si>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</si>
  <si>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</si>
  <si>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</si>
  <si>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</si>
  <si>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</si>
  <si>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</si>
  <si>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</si>
  <si>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</si>
  <si>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</si>
  <si>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</si>
  <si>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</si>
  <si>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</si>
  <si>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</si>
  <si>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</si>
  <si>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</si>
  <si>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</si>
  <si>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</si>
  <si>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</si>
  <si>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</si>
  <si>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</si>
  <si>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</si>
  <si>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</si>
  <si>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</si>
  <si>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</si>
  <si>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</si>
  <si>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</si>
  <si>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</si>
  <si>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</si>
  <si>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</si>
  <si>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</si>
  <si>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</si>
  <si>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</si>
  <si>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</si>
  <si>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</si>
  <si>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</si>
  <si>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</si>
  <si>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</si>
  <si>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</si>
  <si>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</si>
  <si>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</si>
  <si>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</si>
  <si>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</si>
  <si>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</si>
  <si>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</si>
  <si>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</si>
  <si>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</si>
  <si>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</si>
  <si>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</si>
  <si>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</si>
  <si>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</si>
  <si>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</si>
  <si>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</si>
  <si>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</si>
  <si>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</si>
  <si>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</si>
  <si>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</si>
  <si>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</si>
  <si>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</si>
  <si>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</si>
  <si>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</si>
  <si>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</si>
  <si>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</si>
  <si>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</si>
  <si>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</si>
  <si>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</si>
  <si>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</si>
  <si>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</si>
  <si>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</si>
  <si>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</si>
  <si>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</si>
  <si>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</si>
  <si>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</si>
  <si>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</si>
  <si>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</si>
  <si>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</si>
  <si>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</si>
  <si>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</si>
  <si>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</si>
  <si>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</si>
  <si>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</si>
  <si>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</si>
  <si>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</si>
  <si>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</si>
  <si>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</si>
  <si>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</si>
  <si>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</si>
  <si>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</si>
  <si>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</si>
  <si>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</si>
  <si>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</si>
  <si>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</si>
  <si>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</si>
  <si>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</si>
  <si>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</si>
  <si>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</si>
  <si>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</si>
  <si>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</si>
  <si>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</si>
  <si>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</si>
  <si>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</si>
  <si>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</si>
  <si>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</si>
  <si>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</si>
  <si>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</si>
  <si>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</si>
  <si>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</si>
  <si>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</si>
  <si>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</si>
  <si>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</si>
  <si>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</si>
  <si>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</si>
  <si>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</si>
  <si>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</si>
  <si>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</si>
  <si>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</si>
  <si>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</si>
  <si>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</si>
  <si>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</si>
  <si>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</si>
  <si>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</si>
  <si>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</si>
  <si>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</si>
  <si>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</si>
  <si>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</si>
  <si>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</si>
  <si>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</si>
  <si>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</si>
  <si>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</si>
  <si>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</si>
  <si>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</si>
  <si>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</si>
  <si>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</si>
  <si>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</si>
  <si>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</si>
  <si>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</si>
  <si>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</si>
  <si>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</si>
  <si>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</si>
  <si>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</si>
  <si>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</si>
  <si>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</si>
  <si>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</si>
  <si>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</si>
  <si>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</si>
  <si>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</si>
  <si>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</si>
  <si>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</si>
  <si>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</si>
  <si>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</si>
  <si>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</si>
  <si>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</si>
  <si>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</si>
  <si>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</si>
  <si>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</si>
  <si>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</si>
  <si>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</si>
  <si>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</si>
  <si>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</si>
  <si>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</si>
  <si>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</si>
  <si>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</si>
  <si>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</si>
  <si>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</si>
  <si>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</si>
  <si>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</si>
  <si>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</si>
  <si>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</si>
  <si>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</si>
  <si>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</si>
  <si>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</si>
  <si>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</si>
  <si>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</si>
  <si>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</si>
  <si>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</si>
  <si>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</si>
  <si>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</si>
  <si>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</si>
  <si>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</si>
  <si>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</si>
  <si>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</si>
  <si>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</si>
  <si>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</si>
  <si>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</si>
  <si>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</si>
  <si>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</si>
  <si>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</si>
  <si>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</si>
  <si>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</si>
  <si>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</si>
  <si>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</si>
  <si>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</si>
  <si>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</si>
  <si>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</si>
  <si>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</si>
  <si>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</si>
  <si>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</si>
  <si>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</si>
  <si>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</si>
  <si>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</si>
  <si>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</si>
  <si>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</si>
  <si>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</si>
  <si>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</si>
  <si>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</si>
  <si>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</si>
  <si>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</si>
  <si>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</si>
  <si>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</si>
  <si>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</si>
  <si>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</si>
  <si>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</si>
  <si>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</si>
  <si>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</si>
  <si>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</si>
  <si>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</si>
  <si>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</si>
  <si>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</si>
  <si>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</si>
  <si>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</si>
  <si>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</si>
  <si>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</si>
  <si>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</si>
  <si>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</si>
  <si>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</si>
  <si>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</si>
  <si>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</si>
  <si>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</si>
  <si>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</si>
  <si>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</si>
  <si>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</si>
  <si>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</si>
  <si>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</si>
  <si>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</si>
  <si>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</si>
  <si>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</si>
  <si>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</si>
  <si>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</si>
  <si>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</si>
  <si>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</si>
  <si>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</si>
  <si>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</si>
  <si>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</si>
  <si>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</si>
  <si>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</si>
  <si>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</si>
  <si>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</si>
  <si>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</si>
  <si>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</si>
  <si>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</si>
  <si>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</si>
  <si>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</si>
  <si>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</si>
  <si>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</si>
  <si>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</si>
  <si>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</si>
  <si>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</si>
  <si>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</si>
  <si>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</si>
  <si>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</si>
  <si>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</si>
  <si>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</si>
  <si>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</si>
  <si>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</si>
  <si>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</si>
  <si>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</si>
  <si>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</si>
  <si>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</si>
  <si>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</si>
  <si>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</si>
  <si>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</si>
  <si>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</si>
  <si>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</si>
  <si>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</si>
  <si>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</si>
  <si>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</si>
  <si>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</si>
  <si>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</si>
  <si>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</si>
  <si>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</si>
  <si>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</si>
  <si>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</si>
  <si>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</si>
  <si>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</si>
  <si>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</si>
  <si>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</si>
  <si>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</si>
  <si>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</si>
  <si>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</si>
  <si>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</si>
  <si>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</si>
  <si>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</si>
  <si>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</si>
  <si>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</si>
  <si>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</si>
  <si>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</si>
  <si>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</si>
  <si>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</si>
  <si>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</si>
  <si>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</si>
  <si>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</si>
  <si>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</si>
  <si>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</si>
  <si>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</si>
  <si>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</si>
  <si>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</si>
  <si>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</si>
  <si>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</si>
  <si>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</si>
  <si>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</si>
  <si>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</si>
  <si>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</si>
  <si>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</si>
  <si>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</si>
  <si>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</si>
  <si>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</si>
  <si>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</si>
  <si>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</si>
  <si>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</si>
  <si>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</si>
  <si>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</si>
  <si>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</si>
  <si>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</si>
  <si>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</si>
  <si>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</si>
  <si>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</si>
  <si>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</si>
  <si>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</si>
  <si>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</si>
  <si>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</si>
  <si>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</si>
  <si>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</si>
  <si>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</si>
  <si>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</si>
  <si>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</si>
  <si>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</si>
  <si>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</si>
  <si>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</si>
  <si>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</si>
  <si>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</si>
  <si>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</si>
  <si>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</si>
  <si>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</si>
  <si>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</si>
  <si>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</si>
  <si>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</si>
  <si>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</si>
  <si>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</si>
  <si>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</si>
  <si>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</si>
  <si>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</si>
  <si>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</si>
  <si>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</si>
  <si>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</si>
  <si>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</si>
  <si>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</si>
  <si>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</si>
  <si>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</si>
  <si>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</si>
  <si>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</si>
  <si>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</si>
  <si>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</si>
  <si>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</si>
  <si>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</si>
  <si>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</si>
  <si>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</si>
  <si>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</si>
  <si>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</si>
  <si>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</si>
  <si>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</si>
  <si>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</si>
  <si>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</si>
  <si>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</si>
  <si>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</si>
  <si>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</si>
  <si>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</si>
  <si>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</si>
  <si>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</si>
  <si>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</si>
  <si>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</si>
  <si>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</si>
  <si>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</si>
  <si>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</si>
  <si>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</si>
  <si>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</si>
  <si>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</si>
  <si>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</si>
  <si>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</si>
  <si>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</si>
  <si>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</si>
  <si>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</si>
  <si>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</si>
  <si>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</si>
  <si>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</si>
  <si>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</si>
  <si>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</si>
  <si>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</si>
  <si>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</si>
  <si>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</si>
  <si>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</si>
  <si>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</si>
  <si>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</si>
  <si>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</si>
  <si>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</si>
  <si>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</si>
  <si>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</si>
  <si>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</si>
  <si>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</si>
  <si>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</si>
  <si>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</si>
  <si>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</si>
  <si>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</si>
  <si>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</si>
  <si>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</si>
  <si>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</si>
  <si>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</si>
  <si>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</si>
  <si>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</si>
  <si>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</si>
  <si>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</si>
  <si>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</si>
  <si>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</si>
  <si>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</si>
  <si>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</si>
  <si>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</si>
  <si>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</si>
  <si>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</si>
  <si>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</si>
  <si>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</si>
  <si>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</si>
  <si>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</si>
  <si>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</si>
  <si>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</si>
  <si>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</si>
  <si>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</si>
  <si>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</si>
  <si>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</si>
  <si>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</si>
  <si>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</si>
  <si>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</si>
  <si>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</si>
  <si>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</si>
  <si>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</si>
  <si>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</si>
  <si>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</si>
  <si>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</si>
  <si>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</si>
  <si>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</si>
  <si>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</si>
  <si>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</si>
  <si>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</si>
  <si>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</si>
  <si>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</si>
  <si>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</si>
  <si>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</si>
  <si>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</si>
  <si>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</si>
  <si>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</si>
  <si>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</si>
  <si>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</si>
  <si>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</si>
  <si>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</si>
  <si>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</si>
  <si>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</si>
  <si>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</si>
  <si>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</si>
  <si>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</si>
  <si>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</si>
  <si>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</si>
  <si>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</si>
  <si>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</si>
  <si>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</si>
  <si>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</si>
  <si>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</si>
  <si>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</si>
  <si>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</si>
  <si>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</si>
  <si>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</si>
  <si>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</si>
  <si>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</si>
  <si>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</si>
  <si>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</si>
  <si>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</si>
  <si>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</si>
  <si>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</si>
  <si>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</si>
  <si>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</si>
  <si>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</si>
  <si>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</si>
  <si>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</si>
  <si>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</si>
  <si>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</si>
  <si>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</si>
  <si>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</si>
  <si>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</si>
  <si>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</si>
  <si>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</si>
  <si>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</si>
  <si>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</si>
  <si>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</si>
  <si>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</si>
  <si>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</si>
  <si>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</si>
  <si>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</si>
  <si>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</si>
  <si>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</si>
  <si>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</si>
  <si>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</si>
  <si>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</si>
  <si>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</si>
  <si>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</si>
  <si>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</si>
  <si>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</si>
  <si>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</si>
  <si>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</si>
  <si>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</si>
  <si>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</si>
  <si>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</si>
  <si>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</si>
  <si>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</si>
  <si>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</si>
  <si>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</si>
  <si>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</si>
  <si>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</si>
  <si>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</si>
  <si>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</si>
  <si>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</si>
  <si>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</si>
  <si>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</si>
  <si>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</si>
  <si>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</si>
  <si>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</si>
  <si>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</si>
  <si>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</si>
  <si>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</si>
  <si>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</si>
  <si>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</si>
  <si>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</si>
  <si>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</si>
  <si>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</si>
  <si>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</si>
  <si>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</si>
  <si>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</si>
  <si>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</si>
  <si>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</si>
  <si>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</si>
  <si>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</si>
  <si>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</si>
  <si>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</si>
  <si>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</si>
  <si>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</si>
  <si>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</si>
  <si>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</si>
  <si>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</si>
  <si>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</si>
  <si>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</si>
  <si>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</si>
  <si>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</si>
  <si>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</si>
  <si>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</si>
  <si>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</si>
  <si>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</si>
  <si>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</si>
  <si>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</si>
  <si>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</si>
  <si>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</si>
  <si>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</si>
  <si>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</si>
  <si>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</si>
  <si>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</si>
  <si>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</si>
  <si>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</si>
  <si>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</si>
  <si>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</si>
  <si>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</si>
  <si>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</si>
  <si>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</si>
  <si>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</si>
  <si>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</si>
  <si>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</si>
  <si>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</si>
  <si>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</si>
  <si>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</si>
  <si>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</si>
  <si>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</si>
  <si>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</si>
  <si>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</si>
  <si>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</si>
  <si>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</si>
  <si>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</si>
  <si>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</si>
  <si>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</si>
  <si>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</si>
  <si>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</si>
  <si>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</si>
  <si>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</si>
  <si>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</si>
  <si>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</si>
  <si>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</si>
  <si>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</si>
  <si>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</si>
  <si>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</si>
  <si>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</si>
  <si>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</si>
  <si>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</si>
  <si>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</si>
  <si>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</si>
  <si>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</si>
  <si>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</si>
  <si>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</si>
  <si>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</si>
  <si>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</si>
  <si>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</si>
  <si>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</si>
  <si>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</si>
  <si>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</si>
  <si>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</si>
  <si>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</si>
  <si>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</si>
  <si>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</si>
  <si>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</si>
  <si>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</si>
  <si>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</si>
  <si>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</si>
  <si>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</si>
  <si>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</si>
  <si>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</si>
  <si>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</si>
  <si>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</si>
  <si>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</si>
  <si>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</si>
  <si>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</si>
  <si>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</si>
  <si>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</si>
  <si>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</si>
  <si>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</si>
  <si>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</si>
  <si>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</si>
  <si>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</si>
  <si>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</si>
  <si>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</si>
  <si>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</si>
  <si>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</si>
  <si>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</si>
  <si>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</si>
  <si>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</si>
  <si>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</si>
  <si>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</si>
  <si>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</si>
  <si>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</si>
  <si>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</si>
  <si>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</si>
  <si>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</si>
  <si>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</si>
  <si>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</si>
  <si>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</si>
  <si>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</si>
  <si>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</si>
  <si>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</si>
  <si>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</si>
  <si>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</si>
  <si>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</si>
  <si>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</si>
  <si>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</si>
  <si>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</si>
  <si>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</si>
  <si>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</si>
  <si>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</si>
  <si>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</si>
  <si>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</si>
  <si>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</si>
  <si>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</si>
  <si>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</si>
  <si>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</si>
  <si>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</si>
  <si>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</si>
  <si>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</si>
  <si>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</si>
  <si>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</si>
  <si>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</si>
  <si>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</si>
  <si>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</si>
  <si>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</si>
  <si>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</si>
  <si>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</si>
  <si>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</si>
  <si>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</si>
  <si>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</si>
  <si>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</si>
  <si>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</si>
  <si>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</si>
  <si>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</si>
  <si>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</si>
  <si>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</si>
  <si>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</si>
  <si>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</si>
  <si>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</si>
  <si>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</si>
  <si>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</si>
  <si>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</si>
  <si>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</si>
  <si>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</si>
  <si>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</si>
  <si>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</si>
  <si>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</si>
  <si>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</si>
  <si>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</si>
  <si>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</si>
  <si>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</si>
  <si>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</si>
  <si>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</si>
  <si>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</si>
  <si>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</si>
  <si>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</si>
  <si>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</si>
  <si>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</si>
  <si>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</si>
  <si>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</si>
  <si>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</si>
  <si>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</si>
  <si>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</si>
  <si>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</si>
  <si>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</si>
  <si>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</si>
  <si>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</si>
  <si>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</si>
  <si>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</si>
  <si>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</si>
  <si>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</si>
  <si>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</si>
  <si>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</si>
  <si>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</si>
  <si>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</si>
  <si>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</si>
  <si>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</si>
  <si>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</si>
  <si>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</si>
  <si>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</si>
  <si>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</si>
  <si>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</si>
  <si>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</si>
  <si>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</si>
  <si>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</si>
  <si>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</si>
  <si>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</si>
  <si>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</si>
  <si>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</si>
  <si>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</si>
  <si>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</si>
  <si>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</si>
  <si>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</si>
  <si>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</si>
  <si>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</si>
  <si>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</si>
  <si>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</si>
  <si>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</si>
  <si>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</si>
  <si>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</si>
  <si>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</si>
  <si>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</si>
  <si>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</si>
  <si>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</si>
  <si>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</si>
  <si>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</si>
  <si>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</si>
  <si>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</si>
  <si>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</si>
  <si>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</si>
  <si>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</si>
  <si>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</si>
  <si>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</si>
  <si>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</si>
  <si>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</si>
  <si>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</si>
  <si>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</si>
  <si>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</si>
  <si>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</si>
  <si>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</si>
  <si>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</si>
  <si>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</si>
  <si>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</si>
  <si>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</si>
  <si>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</si>
  <si>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</si>
  <si>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</si>
  <si>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</si>
  <si>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</si>
  <si>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</si>
  <si>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</si>
  <si>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</si>
  <si>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</si>
  <si>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</si>
  <si>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</si>
  <si>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</si>
  <si>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</si>
  <si>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</si>
  <si>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</si>
  <si>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</si>
  <si>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</si>
  <si>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</si>
  <si>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</si>
  <si>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</si>
  <si>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</si>
  <si>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</si>
  <si>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</si>
  <si>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</si>
  <si>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</si>
  <si>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</si>
  <si>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</si>
  <si>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</si>
  <si>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</si>
  <si>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</si>
  <si>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</si>
  <si>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</si>
  <si>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</si>
  <si>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</si>
  <si>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</si>
  <si>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</si>
  <si>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</si>
  <si>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</si>
  <si>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</si>
  <si>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</si>
  <si>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</si>
  <si>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</si>
  <si>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</si>
  <si>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</si>
  <si>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</si>
  <si>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</si>
  <si>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</si>
  <si>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</si>
  <si>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</si>
  <si>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</si>
  <si>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</si>
  <si>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</si>
  <si>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</si>
  <si>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</si>
  <si>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</si>
  <si>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</si>
  <si>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</si>
  <si>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</si>
  <si>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</si>
  <si>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</si>
  <si>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</si>
  <si>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</si>
  <si>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</si>
  <si>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</si>
  <si>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</si>
  <si>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</si>
  <si>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</si>
  <si>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</si>
  <si>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</si>
  <si>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</si>
  <si>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</si>
  <si>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</si>
  <si>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</si>
  <si>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</si>
  <si>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</si>
  <si>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</si>
  <si>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</si>
  <si>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</si>
  <si>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</si>
  <si>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</si>
  <si>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</si>
  <si>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</si>
  <si>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</si>
  <si>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</si>
  <si>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</si>
  <si>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</si>
  <si>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</si>
  <si>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</si>
  <si>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</si>
  <si>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</si>
  <si>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</si>
  <si>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</si>
  <si>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</si>
  <si>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</si>
  <si>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</si>
  <si>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</si>
  <si>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</si>
  <si>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</si>
  <si>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</si>
  <si>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</si>
  <si>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</si>
  <si>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</si>
  <si>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</si>
  <si>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</si>
  <si>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</si>
  <si>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</si>
  <si>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</si>
  <si>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</si>
  <si>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</si>
  <si>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</si>
  <si>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</si>
  <si>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</si>
  <si>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</si>
  <si>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</si>
  <si>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</si>
  <si>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</si>
  <si>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</si>
  <si>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</si>
  <si>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</si>
  <si>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</si>
  <si>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</si>
  <si>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</si>
  <si>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</si>
  <si>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</si>
  <si>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</si>
  <si>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</si>
  <si>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</si>
  <si>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</si>
  <si>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</si>
  <si>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</si>
  <si>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</si>
  <si>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</si>
  <si>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</si>
  <si>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</si>
  <si>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</si>
  <si>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</si>
  <si>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</si>
  <si>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</si>
  <si>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</si>
  <si>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</si>
  <si>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</si>
  <si>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</si>
  <si>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</si>
  <si>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</si>
  <si>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</si>
  <si>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</si>
  <si>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</si>
  <si>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</si>
  <si>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</si>
  <si>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</si>
  <si>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</si>
  <si>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</si>
  <si>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</si>
  <si>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</si>
  <si>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</si>
  <si>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</si>
  <si>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</si>
  <si>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</si>
  <si>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</si>
  <si>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</si>
  <si>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</si>
  <si>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</si>
  <si>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</si>
  <si>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</si>
  <si>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</si>
  <si>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</si>
  <si>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</si>
  <si>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</si>
  <si>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</si>
  <si>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</si>
  <si>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</si>
  <si>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</si>
  <si>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</si>
  <si>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</si>
  <si>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</si>
  <si>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</si>
  <si>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</si>
  <si>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</si>
  <si>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</si>
  <si>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</si>
  <si>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</si>
  <si>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</si>
  <si>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</si>
  <si>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</si>
  <si>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</si>
  <si>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</si>
  <si>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</si>
  <si>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</si>
  <si>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</si>
  <si>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</si>
  <si>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</si>
  <si>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</si>
  <si>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</si>
  <si>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</si>
  <si>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</si>
  <si>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</si>
  <si>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</si>
  <si>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</si>
  <si>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</si>
  <si>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</si>
  <si>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</si>
  <si>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</si>
  <si>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</si>
  <si>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</si>
  <si>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</si>
  <si>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</si>
  <si>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</si>
  <si>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</si>
  <si>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</si>
  <si>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</si>
  <si>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</si>
  <si>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</si>
  <si>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</si>
  <si>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</si>
  <si>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</si>
  <si>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</si>
  <si>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</si>
  <si>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</si>
  <si>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</si>
  <si>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</si>
  <si>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</si>
  <si>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</si>
  <si>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</si>
  <si>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</si>
  <si>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</si>
  <si>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</si>
  <si>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</si>
  <si>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</si>
  <si>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</si>
  <si>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</si>
  <si>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</si>
  <si>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</si>
  <si>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</si>
  <si>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</si>
  <si>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</si>
  <si>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</si>
  <si>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</si>
  <si>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</si>
  <si>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</si>
  <si>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</si>
  <si>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</si>
  <si>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</si>
  <si>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</si>
  <si>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</si>
  <si>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</si>
  <si>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</si>
  <si>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</si>
  <si>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</si>
  <si>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</si>
  <si>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</si>
  <si>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</si>
  <si>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</si>
  <si>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</si>
  <si>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</si>
  <si>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</si>
  <si>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</si>
  <si>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</si>
  <si>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</si>
  <si>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</si>
  <si>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</si>
  <si>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</si>
  <si>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</si>
  <si>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</si>
  <si>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</si>
  <si>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</si>
  <si>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</si>
  <si>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</si>
  <si>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</si>
  <si>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</si>
  <si>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</si>
  <si>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</si>
  <si>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</si>
  <si>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</si>
  <si>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</si>
  <si>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</si>
  <si>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</si>
  <si>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</si>
  <si>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</si>
  <si>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</si>
  <si>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</si>
  <si>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</si>
  <si>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</si>
  <si>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</si>
  <si>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</si>
  <si>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</si>
  <si>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</si>
  <si>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</si>
  <si>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</si>
  <si>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</si>
  <si>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</si>
  <si>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</si>
  <si>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</si>
  <si>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</si>
  <si>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</si>
  <si>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</si>
  <si>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</si>
  <si>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</si>
  <si>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</si>
  <si>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</si>
  <si>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</si>
  <si>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</si>
  <si>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</si>
  <si>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</si>
  <si>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</si>
  <si>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</si>
  <si>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</si>
  <si>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</si>
  <si>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</si>
  <si>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</si>
  <si>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</si>
  <si>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</si>
  <si>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</si>
  <si>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</si>
  <si>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</si>
  <si>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</si>
  <si>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</si>
  <si>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</si>
  <si>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</si>
  <si>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</si>
  <si>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</si>
  <si>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</si>
  <si>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</si>
  <si>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</si>
  <si>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</si>
  <si>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</si>
  <si>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</si>
  <si>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</si>
  <si>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</si>
  <si>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</si>
  <si>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</si>
  <si>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</si>
  <si>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</si>
  <si>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</si>
  <si>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</si>
  <si>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</si>
  <si>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</si>
  <si>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</si>
  <si>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</si>
  <si>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</si>
  <si>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</si>
  <si>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</si>
  <si>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</si>
  <si>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</si>
  <si>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</si>
  <si>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</si>
  <si>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</si>
  <si>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</si>
  <si>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</si>
  <si>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</si>
  <si>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</si>
  <si>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</si>
  <si>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</si>
  <si>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</si>
  <si>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</si>
  <si>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</si>
  <si>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</si>
  <si>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</si>
  <si>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</si>
  <si>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</si>
  <si>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</si>
  <si>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</si>
  <si>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</si>
  <si>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</si>
  <si>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</si>
  <si>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</si>
  <si>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</si>
  <si>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</si>
  <si>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</si>
  <si>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</si>
  <si>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</si>
  <si>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</si>
  <si>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</si>
  <si>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</si>
  <si>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</si>
  <si>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</si>
  <si>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</si>
  <si>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</si>
  <si>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</si>
  <si>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</si>
  <si>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</si>
  <si>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</si>
  <si>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</si>
  <si>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</si>
  <si>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</si>
  <si>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</si>
  <si>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</si>
  <si>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</si>
  <si>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</si>
  <si>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</si>
  <si>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</si>
  <si>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</si>
  <si>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</si>
  <si>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</si>
  <si>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</si>
  <si>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</si>
  <si>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</si>
  <si>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</si>
  <si>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</si>
  <si>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</si>
  <si>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</si>
  <si>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</si>
  <si>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</si>
  <si>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</si>
  <si>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</si>
  <si>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</si>
  <si>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</si>
  <si>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</si>
  <si>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</si>
  <si>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</si>
  <si>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</si>
  <si>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</si>
  <si>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</si>
  <si>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</si>
  <si>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</si>
  <si>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</si>
  <si>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</si>
  <si>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</si>
  <si>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</si>
  <si>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</si>
  <si>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</si>
  <si>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</si>
  <si>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</si>
  <si>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</si>
  <si>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</si>
  <si>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</si>
  <si>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</si>
  <si>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</si>
  <si>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</si>
  <si>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</si>
  <si>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</si>
  <si>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</si>
  <si>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</si>
  <si>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</si>
  <si>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</si>
  <si>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</si>
  <si>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</si>
  <si>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</si>
  <si>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</si>
  <si>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</si>
  <si>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</si>
  <si>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</si>
  <si>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</si>
  <si>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</si>
  <si>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</si>
  <si>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</si>
  <si>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</si>
  <si>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</si>
  <si>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</si>
  <si>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</si>
  <si>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</si>
  <si>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</si>
  <si>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</si>
  <si>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</si>
  <si>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</si>
  <si>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</si>
  <si>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</si>
  <si>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</si>
  <si>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</si>
  <si>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</si>
  <si>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</si>
  <si>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</si>
  <si>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</si>
  <si>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</si>
  <si>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</si>
  <si>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</si>
  <si>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</si>
  <si>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</si>
  <si>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</si>
  <si>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</si>
  <si>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</si>
  <si>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</si>
  <si>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</si>
  <si>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</si>
  <si>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</si>
  <si>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</si>
  <si>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</si>
  <si>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</si>
  <si>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</si>
  <si>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</si>
  <si>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</si>
  <si>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</si>
  <si>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</si>
  <si>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</si>
  <si>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</si>
  <si>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</si>
  <si>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</si>
  <si>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</si>
  <si>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</si>
  <si>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</si>
  <si>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</si>
  <si>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</si>
  <si>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</si>
  <si>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</si>
  <si>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</si>
  <si>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</si>
  <si>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</si>
  <si>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</si>
  <si>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</si>
  <si>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</si>
  <si>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</si>
  <si>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</si>
  <si>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</si>
  <si>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</si>
  <si>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</si>
  <si>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</si>
  <si>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</si>
  <si>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</si>
  <si>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</si>
  <si>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</si>
  <si>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</si>
  <si>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</si>
  <si>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</si>
  <si>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</si>
  <si>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</si>
  <si>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</si>
  <si>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</si>
  <si>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</si>
  <si>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</si>
  <si>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</si>
  <si>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</si>
  <si>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</si>
  <si>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</si>
  <si>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</si>
  <si>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</si>
  <si>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</si>
  <si>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</si>
  <si>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</si>
  <si>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</si>
  <si>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</si>
  <si>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</si>
  <si>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</si>
  <si>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</si>
  <si>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</si>
  <si>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</si>
  <si>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</si>
  <si>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</si>
  <si>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</si>
  <si>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</si>
  <si>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</si>
  <si>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</si>
  <si>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</si>
  <si>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</si>
  <si>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</si>
  <si>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</si>
  <si>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</si>
  <si>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</si>
  <si>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</si>
  <si>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</si>
  <si>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</si>
  <si>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</si>
  <si>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</si>
  <si>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</si>
  <si>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</si>
  <si>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</si>
  <si>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</si>
  <si>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</si>
  <si>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</si>
  <si>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</si>
  <si>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</si>
  <si>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</si>
  <si>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</si>
  <si>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</si>
  <si>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</si>
  <si>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</si>
  <si>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</si>
  <si>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</si>
  <si>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</si>
  <si>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</si>
  <si>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</si>
  <si>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</si>
  <si>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</si>
  <si>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</si>
  <si>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</si>
  <si>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</si>
  <si>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</si>
  <si>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</si>
  <si>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</si>
  <si>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</si>
  <si>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</si>
  <si>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</si>
  <si>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</si>
  <si>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</si>
  <si>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</si>
  <si>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</si>
  <si>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</si>
  <si>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</si>
  <si>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</si>
  <si>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</si>
  <si>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</si>
  <si>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</si>
  <si>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</si>
  <si>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</si>
  <si>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</si>
  <si>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</si>
  <si>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</si>
  <si>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</si>
  <si>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</si>
  <si>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</si>
  <si>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</si>
  <si>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</si>
  <si>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</si>
  <si>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</si>
  <si>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</si>
  <si>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</si>
  <si>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</si>
  <si>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</si>
  <si>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</si>
  <si>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</si>
  <si>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</si>
  <si>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</si>
  <si>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</si>
  <si>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</si>
  <si>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</si>
  <si>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</si>
  <si>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</si>
  <si>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</si>
  <si>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</si>
  <si>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</si>
  <si>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</si>
  <si>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</si>
  <si>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</si>
  <si>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</si>
  <si>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</si>
  <si>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</si>
  <si>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</si>
  <si>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</si>
  <si>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</si>
  <si>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</si>
  <si>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</si>
  <si>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</si>
  <si>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</si>
  <si>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</si>
  <si>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</si>
  <si>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</si>
  <si>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</si>
  <si>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</si>
  <si>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</si>
  <si>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</si>
  <si>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</si>
  <si>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</si>
  <si>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</si>
  <si>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</si>
  <si>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</si>
  <si>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</si>
  <si>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</si>
  <si>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</si>
  <si>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</si>
  <si>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</si>
  <si>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</si>
  <si>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</si>
  <si>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</si>
  <si>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</si>
  <si>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</si>
  <si>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</si>
  <si>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</si>
  <si>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</si>
  <si>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</si>
  <si>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</si>
  <si>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</si>
  <si>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</si>
  <si>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</si>
  <si>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</si>
  <si>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</si>
  <si>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</si>
  <si>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</si>
  <si>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</si>
  <si>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</si>
  <si>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</si>
  <si>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</si>
  <si>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</si>
  <si>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</si>
  <si>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</si>
  <si>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</si>
  <si>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</si>
  <si>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</si>
  <si>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</si>
  <si>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</si>
  <si>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</si>
  <si>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</si>
  <si>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</si>
  <si>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</si>
  <si>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</si>
  <si>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</si>
  <si>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</si>
  <si>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</si>
  <si>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</si>
  <si>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</si>
  <si>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</si>
  <si>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</si>
  <si>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</si>
  <si>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</si>
  <si>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</si>
  <si>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</si>
  <si>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</si>
  <si>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</si>
  <si>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</si>
  <si>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</si>
  <si>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</si>
  <si>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</si>
  <si>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</si>
  <si>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</si>
  <si>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</si>
  <si>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</si>
  <si>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</si>
  <si>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</si>
  <si>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</si>
  <si>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</si>
  <si>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</si>
  <si>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</si>
  <si>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</si>
  <si>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</si>
  <si>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</si>
  <si>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</si>
  <si>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</si>
  <si>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</si>
  <si>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</si>
  <si>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</si>
  <si>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</si>
  <si>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</si>
  <si>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</si>
  <si>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</si>
  <si>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</si>
  <si>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</si>
  <si>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</si>
  <si>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</si>
  <si>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</si>
  <si>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</si>
  <si>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</si>
  <si>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</si>
  <si>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</si>
  <si>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</si>
  <si>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</si>
  <si>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</si>
  <si>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</si>
  <si>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</si>
  <si>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</si>
  <si>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</si>
  <si>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</si>
  <si>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</si>
  <si>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</si>
  <si>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</si>
  <si>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</si>
  <si>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</si>
  <si>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</si>
  <si>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</si>
  <si>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</si>
  <si>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</si>
  <si>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</si>
  <si>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</si>
  <si>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</si>
  <si>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</si>
  <si>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</si>
  <si>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</si>
  <si>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</si>
  <si>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</si>
  <si>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</si>
  <si>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</si>
  <si>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</si>
  <si>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</si>
  <si>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</si>
  <si>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</si>
  <si>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</si>
  <si>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</si>
  <si>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</si>
  <si>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</si>
  <si>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</si>
  <si>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</si>
  <si>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</si>
  <si>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</si>
  <si>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</si>
  <si>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</si>
  <si>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</si>
  <si>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</si>
  <si>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</si>
  <si>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</si>
  <si>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</si>
  <si>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</si>
  <si>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</si>
  <si>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</si>
  <si>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</si>
  <si>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</si>
  <si>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</si>
  <si>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</si>
  <si>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</si>
  <si>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</si>
  <si>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</si>
  <si>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</si>
  <si>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</si>
  <si>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</si>
  <si>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</si>
  <si>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</si>
  <si>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</si>
  <si>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</si>
  <si>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</si>
  <si>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</si>
  <si>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</si>
  <si>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</si>
  <si>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</si>
  <si>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</si>
  <si>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</si>
  <si>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</si>
  <si>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</si>
  <si>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</si>
  <si>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</si>
  <si>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</si>
  <si>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</si>
  <si>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</si>
  <si>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</si>
  <si>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</si>
  <si>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</si>
  <si>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</si>
  <si>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</si>
  <si>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</si>
  <si>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</si>
  <si>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</si>
  <si>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</si>
  <si>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</si>
  <si>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</si>
  <si>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</si>
  <si>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</si>
  <si>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</si>
  <si>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</si>
  <si>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</si>
  <si>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</si>
  <si>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</si>
  <si>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</si>
  <si>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</si>
  <si>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</si>
  <si>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</si>
  <si>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</si>
  <si>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</si>
  <si>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</si>
  <si>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</si>
  <si>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</si>
  <si>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</si>
  <si>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</si>
  <si>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</si>
  <si>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</si>
  <si>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</si>
  <si>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</si>
  <si>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</si>
  <si>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</si>
  <si>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</si>
  <si>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</si>
  <si>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</si>
  <si>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</si>
  <si>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</si>
  <si>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</si>
  <si>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</si>
  <si>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</si>
  <si>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</si>
  <si>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</si>
  <si>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</si>
  <si>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</si>
  <si>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</si>
  <si>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</si>
  <si>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</si>
  <si>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</si>
  <si>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</si>
  <si>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</si>
  <si>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</si>
  <si>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</si>
  <si>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</si>
  <si>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</si>
  <si>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</si>
  <si>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</si>
  <si>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</si>
  <si>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</si>
  <si>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</si>
  <si>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</si>
  <si>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</si>
  <si>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</si>
  <si>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</si>
  <si>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</si>
  <si>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</si>
  <si>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</si>
  <si>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</si>
  <si>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</si>
  <si>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</si>
  <si>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</si>
  <si>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</si>
  <si>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</si>
  <si>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</si>
  <si>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</si>
  <si>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</si>
  <si>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</si>
  <si>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</si>
  <si>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</si>
  <si>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</si>
  <si>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</si>
  <si>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</si>
  <si>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</si>
  <si>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</si>
  <si>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</si>
  <si>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</si>
  <si>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</si>
  <si>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</si>
  <si>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</si>
  <si>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</si>
  <si>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</si>
  <si>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</si>
  <si>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</si>
  <si>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</si>
  <si>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</si>
  <si>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</si>
  <si>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</si>
  <si>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</si>
  <si>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</si>
  <si>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</si>
  <si>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</si>
  <si>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</si>
  <si>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</si>
  <si>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</si>
  <si>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</si>
  <si>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</si>
  <si>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</si>
  <si>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</si>
  <si>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</si>
  <si>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</si>
  <si>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</si>
  <si>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</si>
  <si>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</si>
  <si>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</si>
  <si>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</si>
  <si>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</si>
  <si>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</si>
  <si>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</si>
  <si>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</si>
  <si>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</si>
  <si>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</si>
  <si>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</si>
  <si>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</si>
  <si>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</si>
  <si>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</si>
  <si>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</si>
  <si>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</si>
  <si>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</si>
  <si>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</si>
  <si>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</si>
  <si>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</si>
  <si>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</si>
  <si>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</si>
  <si>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</si>
  <si>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</si>
  <si>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</si>
  <si>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</si>
  <si>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</si>
  <si>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</si>
  <si>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</si>
  <si>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</si>
  <si>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</si>
  <si>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</si>
  <si>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</si>
  <si>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</si>
  <si>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</si>
  <si>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</si>
  <si>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</si>
  <si>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</si>
  <si>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</si>
  <si>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</si>
  <si>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</si>
  <si>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</si>
  <si>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</si>
  <si>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</si>
  <si>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</si>
  <si>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</si>
  <si>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</si>
  <si>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</si>
  <si>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</si>
  <si>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</si>
  <si>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</si>
  <si>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</si>
  <si>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</si>
  <si>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</si>
  <si>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</si>
  <si>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</si>
  <si>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</si>
  <si>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</si>
  <si>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</si>
  <si>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</si>
  <si>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</si>
  <si>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</si>
  <si>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</si>
  <si>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</si>
  <si>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</si>
  <si>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</si>
  <si>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</si>
  <si>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</si>
  <si>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</si>
  <si>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</si>
  <si>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</si>
  <si>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</si>
  <si>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</si>
  <si>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</si>
  <si>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</si>
  <si>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</si>
  <si>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</si>
  <si>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</si>
  <si>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</si>
  <si>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</si>
  <si>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</si>
  <si>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</si>
  <si>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</si>
  <si>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</si>
  <si>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</si>
  <si>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</si>
  <si>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</si>
  <si>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</si>
  <si>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</si>
  <si>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</si>
  <si>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</si>
  <si>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</si>
  <si>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</si>
  <si>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</si>
  <si>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</si>
  <si>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</si>
  <si>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</si>
  <si>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</si>
  <si>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</si>
  <si>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</si>
  <si>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</si>
  <si>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</si>
  <si>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</si>
  <si>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</si>
  <si>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</si>
  <si>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</si>
  <si>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</si>
  <si>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</si>
  <si>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</si>
  <si>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</si>
  <si>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</si>
  <si>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</si>
  <si>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</si>
  <si>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</si>
  <si>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</si>
  <si>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</si>
  <si>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</si>
  <si>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</si>
  <si>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</si>
  <si>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</si>
  <si>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</si>
  <si>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</si>
  <si>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</si>
  <si>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</si>
  <si>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</si>
  <si>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</si>
  <si>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</si>
  <si>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</si>
  <si>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</si>
  <si>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</si>
  <si>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</si>
  <si>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</si>
  <si>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</si>
  <si>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</si>
  <si>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</si>
  <si>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</si>
  <si>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</si>
  <si>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</si>
  <si>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</si>
  <si>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</si>
  <si>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</si>
  <si>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</si>
  <si>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</si>
  <si>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</si>
  <si>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</si>
  <si>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</si>
  <si>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</si>
  <si>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</si>
  <si>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</si>
  <si>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</si>
  <si>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</si>
  <si>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</si>
  <si>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</si>
  <si>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</si>
  <si>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</si>
  <si>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</si>
  <si>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</si>
  <si>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</si>
  <si>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</si>
  <si>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</si>
  <si>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</si>
  <si>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</si>
  <si>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</si>
  <si>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</si>
  <si>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</si>
  <si>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</si>
  <si>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</si>
  <si>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</si>
  <si>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</si>
  <si>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</si>
  <si>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</si>
  <si>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</si>
  <si>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</si>
  <si>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</si>
  <si>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</si>
  <si>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</si>
  <si>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</si>
  <si>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</si>
  <si>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</si>
  <si>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</si>
  <si>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</si>
  <si>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</si>
  <si>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</si>
  <si>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</si>
  <si>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</si>
  <si>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</si>
  <si>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</si>
  <si>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</si>
  <si>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</si>
  <si>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</si>
  <si>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</si>
  <si>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</si>
  <si>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</si>
  <si>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</si>
  <si>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</si>
  <si>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</si>
  <si>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</si>
  <si>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</si>
  <si>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</si>
  <si>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</si>
  <si>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</si>
  <si>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</si>
  <si>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</si>
  <si>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</si>
  <si>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</si>
  <si>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</si>
  <si>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</si>
  <si>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</si>
  <si>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</si>
  <si>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</si>
  <si>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</si>
  <si>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</si>
  <si>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</si>
  <si>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</si>
  <si>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</si>
  <si>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</si>
  <si>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</si>
  <si>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</si>
  <si>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</si>
  <si>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</si>
  <si>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</si>
  <si>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</si>
  <si>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</si>
  <si>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</si>
  <si>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</si>
  <si>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</si>
  <si>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</si>
  <si>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</si>
  <si>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</si>
  <si>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</si>
  <si>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</si>
  <si>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</si>
  <si>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</si>
  <si>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</si>
  <si>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</si>
  <si>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</si>
  <si>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</si>
  <si>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</si>
  <si>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</si>
  <si>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</si>
  <si>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</si>
  <si>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</si>
  <si>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</si>
  <si>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</si>
  <si>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</si>
  <si>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</si>
  <si>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</si>
  <si>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</si>
  <si>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</si>
  <si>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</si>
  <si>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</si>
  <si>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</si>
  <si>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</si>
  <si>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</si>
  <si>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</si>
  <si>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</si>
  <si>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</si>
  <si>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</si>
  <si>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</si>
  <si>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</si>
  <si>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</si>
  <si>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</si>
  <si>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</si>
  <si>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</si>
  <si>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</si>
  <si>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</si>
  <si>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</si>
  <si>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</si>
  <si>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</si>
  <si>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</si>
  <si>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</si>
  <si>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</si>
  <si>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</si>
  <si>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</si>
  <si>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</si>
  <si>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</si>
  <si>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</si>
  <si>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</si>
  <si>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</si>
  <si>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</si>
  <si>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</si>
  <si>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</si>
  <si>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</si>
  <si>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</si>
  <si>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</si>
  <si>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</si>
  <si>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</si>
  <si>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</si>
  <si>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</si>
  <si>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</si>
  <si>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</si>
  <si>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</si>
  <si>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</si>
  <si>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</si>
  <si>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</si>
  <si>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</si>
  <si>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</si>
  <si>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</si>
  <si>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</si>
  <si>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</si>
  <si>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</si>
  <si>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</si>
  <si>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</si>
  <si>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</si>
  <si>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</si>
  <si>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</si>
  <si>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</si>
  <si>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</si>
  <si>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</si>
  <si>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</si>
  <si>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</si>
  <si>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</si>
  <si>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</si>
  <si>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</si>
  <si>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</si>
  <si>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</si>
  <si>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</si>
  <si>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</si>
  <si>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</si>
  <si>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</si>
  <si>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</si>
  <si>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</si>
  <si>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</si>
  <si>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</si>
  <si>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</si>
  <si>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</si>
  <si>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</si>
  <si>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</si>
  <si>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</si>
  <si>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</si>
  <si>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</si>
  <si>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</si>
  <si>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</si>
  <si>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</si>
  <si>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</si>
  <si>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</si>
  <si>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</si>
  <si>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</si>
  <si>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</si>
  <si>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</si>
  <si>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</si>
  <si>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</si>
  <si>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</si>
  <si>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</si>
  <si>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</si>
  <si>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</si>
  <si>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</si>
  <si>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</si>
  <si>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</si>
  <si>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</si>
  <si>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</si>
  <si>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</si>
  <si>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</si>
  <si>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</si>
  <si>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</si>
  <si>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</si>
  <si>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</si>
  <si>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</si>
  <si>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</si>
  <si>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</si>
  <si>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</si>
  <si>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</si>
  <si>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</si>
  <si>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</si>
  <si>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</si>
  <si>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</si>
  <si>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</si>
  <si>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</si>
  <si>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</si>
  <si>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</si>
  <si>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</si>
  <si>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</si>
  <si>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</si>
  <si>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</si>
  <si>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</si>
  <si>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</si>
  <si>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</si>
  <si>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</si>
  <si>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</si>
  <si>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</si>
  <si>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</si>
  <si>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</si>
  <si>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</si>
  <si>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</si>
  <si>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</si>
  <si>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</si>
  <si>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</si>
  <si>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</si>
  <si>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</si>
  <si>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</si>
  <si>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</si>
  <si>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</si>
  <si>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</si>
  <si>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</si>
  <si>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</si>
  <si>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</si>
  <si>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</si>
  <si>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</si>
  <si>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</si>
  <si>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</si>
  <si>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</si>
  <si>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</si>
  <si>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</si>
  <si>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</si>
  <si>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</si>
  <si>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</si>
  <si>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</si>
  <si>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</si>
  <si>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</si>
  <si>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</si>
  <si>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</si>
  <si>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</si>
  <si>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</si>
  <si>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</si>
  <si>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</si>
  <si>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</si>
  <si>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</si>
  <si>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</si>
  <si>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</si>
  <si>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</si>
  <si>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</si>
  <si>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</si>
  <si>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</si>
  <si>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</si>
  <si>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</si>
  <si>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</si>
  <si>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</si>
  <si>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</si>
  <si>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</si>
  <si>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</si>
  <si>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</si>
  <si>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</si>
  <si>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</si>
  <si>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</si>
  <si>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</si>
  <si>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</si>
  <si>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</si>
  <si>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</si>
  <si>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</si>
  <si>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</si>
  <si>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</si>
  <si>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</si>
  <si>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</si>
  <si>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</si>
  <si>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</si>
  <si>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</si>
  <si>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</si>
  <si>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</si>
  <si>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</si>
  <si>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</si>
  <si>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</si>
  <si>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</si>
  <si>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</si>
  <si>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</si>
  <si>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</si>
  <si>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</si>
  <si>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</si>
  <si>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</si>
  <si>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</si>
  <si>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</si>
  <si>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</si>
  <si>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</si>
  <si>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</si>
  <si>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</si>
  <si>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</si>
  <si>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</si>
  <si>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</si>
  <si>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</si>
  <si>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</si>
  <si>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</si>
  <si>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</si>
  <si>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</si>
  <si>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</si>
  <si>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</si>
  <si>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</si>
  <si>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</si>
  <si>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</si>
  <si>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</si>
  <si>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</si>
  <si>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</si>
  <si>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</si>
  <si>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</si>
  <si>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</si>
  <si>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</si>
  <si>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</si>
  <si>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</si>
  <si>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</si>
  <si>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</si>
  <si>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</si>
  <si>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</si>
  <si>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</si>
  <si>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</si>
  <si>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</si>
  <si>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</si>
  <si>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</si>
  <si>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</si>
  <si>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</si>
  <si>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</si>
  <si>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</si>
  <si>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</si>
  <si>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</si>
  <si>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</si>
  <si>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</si>
  <si>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</si>
  <si>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</si>
  <si>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</si>
  <si>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</si>
  <si>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</si>
  <si>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</si>
  <si>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</si>
  <si>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</si>
  <si>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</si>
  <si>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</si>
  <si>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</si>
  <si>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</si>
  <si>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</si>
  <si>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</si>
  <si>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</si>
  <si>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</si>
  <si>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</si>
  <si>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</si>
  <si>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</si>
  <si>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</si>
  <si>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</si>
  <si>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</si>
  <si>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</si>
  <si>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</si>
  <si>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</si>
  <si>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</si>
  <si>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</si>
  <si>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</si>
  <si>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</si>
  <si>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</si>
  <si>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</si>
  <si>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</si>
  <si>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</si>
  <si>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</si>
  <si>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</si>
  <si>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</si>
  <si>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</si>
  <si>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</si>
  <si>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</si>
  <si>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</si>
  <si>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</si>
  <si>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</si>
  <si>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</si>
  <si>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</si>
  <si>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</si>
  <si>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</si>
  <si>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</si>
  <si>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</si>
  <si>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</si>
  <si>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</si>
  <si>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</si>
  <si>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</si>
  <si>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</si>
  <si>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</si>
  <si>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</si>
  <si>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</si>
  <si>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</si>
  <si>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</si>
  <si>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</si>
  <si>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</si>
  <si>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</si>
  <si>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</si>
  <si>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</si>
  <si>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</si>
  <si>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</si>
  <si>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</si>
  <si>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</si>
  <si>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</si>
  <si>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</si>
  <si>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</si>
  <si>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</si>
  <si>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</si>
  <si>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</si>
  <si>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</si>
  <si>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</si>
  <si>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</si>
  <si>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</si>
  <si>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</si>
  <si>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</si>
  <si>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</si>
  <si>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</si>
  <si>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</si>
  <si>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</si>
  <si>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</si>
  <si>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</si>
  <si>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</si>
  <si>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</si>
  <si>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</si>
  <si>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</si>
  <si>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</si>
  <si>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</si>
  <si>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</si>
  <si>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</si>
  <si>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</si>
  <si>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</si>
  <si>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</si>
  <si>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</si>
  <si>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</si>
  <si>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</si>
  <si>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</si>
  <si>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</si>
  <si>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</si>
  <si>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</si>
  <si>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</si>
  <si>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</si>
  <si>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</si>
  <si>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</si>
  <si>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</si>
  <si>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</si>
  <si>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</si>
  <si>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</si>
  <si>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</si>
  <si>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</si>
  <si>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</si>
  <si>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</si>
  <si>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</si>
  <si>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</si>
  <si>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</si>
  <si>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</si>
  <si>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</si>
  <si>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</si>
  <si>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</si>
  <si>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</si>
  <si>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</si>
  <si>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</si>
  <si>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</si>
  <si>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</si>
  <si>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</si>
  <si>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</si>
  <si>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</si>
  <si>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</si>
  <si>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</si>
  <si>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</si>
  <si>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</si>
  <si>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</si>
  <si>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</si>
  <si>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</si>
  <si>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</si>
  <si>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</si>
  <si>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</si>
  <si>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</si>
  <si>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</si>
  <si>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</si>
  <si>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</si>
  <si>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</si>
  <si>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</si>
  <si>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</si>
  <si>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</si>
  <si>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</si>
  <si>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</si>
  <si>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</si>
  <si>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</si>
  <si>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</si>
  <si>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</si>
  <si>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</si>
  <si>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</si>
  <si>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</si>
  <si>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</si>
  <si>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</si>
  <si>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</si>
  <si>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</si>
  <si>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</si>
  <si>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</si>
  <si>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</si>
  <si>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</si>
  <si>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</si>
  <si>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</si>
  <si>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</si>
  <si>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</si>
  <si>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</si>
  <si>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</si>
  <si>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</si>
  <si>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</si>
  <si>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</si>
  <si>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</si>
  <si>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</si>
  <si>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</si>
  <si>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</si>
  <si>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</si>
  <si>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</si>
  <si>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</si>
  <si>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</si>
  <si>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</si>
  <si>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</si>
  <si>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</si>
  <si>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</si>
  <si>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</si>
  <si>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</si>
  <si>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</si>
  <si>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</si>
  <si>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</si>
  <si>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</si>
  <si>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</si>
  <si>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</si>
  <si>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</si>
  <si>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</si>
  <si>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</si>
  <si>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</si>
  <si>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</si>
  <si>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</si>
  <si>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</si>
  <si>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</si>
  <si>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</si>
  <si>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</si>
  <si>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</si>
  <si>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</si>
  <si>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</si>
  <si>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</si>
  <si>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</si>
  <si>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</si>
  <si>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</si>
  <si>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</si>
  <si>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</si>
  <si>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</si>
  <si>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</si>
  <si>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</si>
  <si>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</si>
  <si>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</si>
  <si>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</si>
  <si>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</si>
  <si>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</si>
  <si>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</si>
  <si>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</si>
  <si>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</si>
  <si>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</si>
  <si>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</si>
  <si>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</si>
  <si>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</si>
  <si>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</si>
  <si>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</si>
  <si>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</si>
  <si>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</si>
  <si>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</si>
  <si>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</si>
  <si>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</si>
  <si>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</si>
  <si>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</si>
  <si>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</si>
  <si>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</si>
  <si>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</si>
  <si>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</si>
  <si>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</si>
  <si>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</si>
  <si>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</si>
  <si>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</si>
  <si>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</si>
  <si>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</si>
  <si>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</si>
  <si>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</si>
  <si>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</si>
  <si>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</si>
  <si>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</si>
  <si>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</si>
  <si>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</si>
  <si>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</si>
  <si>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</si>
  <si>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</si>
  <si>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</si>
  <si>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</si>
  <si>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</si>
  <si>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</si>
  <si>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</si>
  <si>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</si>
  <si>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</si>
  <si>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</si>
  <si>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</si>
  <si>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</si>
  <si>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</si>
  <si>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</si>
  <si>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</si>
  <si>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</si>
  <si>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</si>
  <si>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</si>
  <si>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</si>
  <si>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</si>
  <si>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</si>
  <si>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</si>
  <si>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</si>
  <si>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</si>
  <si>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</si>
  <si>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</si>
  <si>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</si>
  <si>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</si>
  <si>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</si>
  <si>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</si>
  <si>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</si>
  <si>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</si>
  <si>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</si>
  <si>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</si>
  <si>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</si>
  <si>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</si>
  <si>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</si>
  <si>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</si>
  <si>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</si>
  <si>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</si>
  <si>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</si>
  <si>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</si>
  <si>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</si>
  <si>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</si>
  <si>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</si>
  <si>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</si>
  <si>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</si>
  <si>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</si>
  <si>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</si>
  <si>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</si>
  <si>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</si>
  <si>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</si>
  <si>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</si>
  <si>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</si>
  <si>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</si>
  <si>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</si>
  <si>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</si>
  <si>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</si>
  <si>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</si>
  <si>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</si>
  <si>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</si>
  <si>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</si>
  <si>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</si>
  <si>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</si>
  <si>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</si>
  <si>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</si>
  <si>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</si>
  <si>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</si>
  <si>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</si>
  <si>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</si>
  <si>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</si>
  <si>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</si>
  <si>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</si>
  <si>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</si>
  <si>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</si>
  <si>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</si>
  <si>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</si>
  <si>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</si>
  <si>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</si>
  <si>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</si>
  <si>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</si>
  <si>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</si>
  <si>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</si>
  <si>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</si>
  <si>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</si>
  <si>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</si>
  <si>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</si>
  <si>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</si>
  <si>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</si>
  <si>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</si>
  <si>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</si>
  <si>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</si>
  <si>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</si>
  <si>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</si>
  <si>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</si>
  <si>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</si>
  <si>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</si>
  <si>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</si>
  <si>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</si>
  <si>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</si>
  <si>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</si>
  <si>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</si>
  <si>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</si>
  <si>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</si>
  <si>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</si>
  <si>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</si>
  <si>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</si>
  <si>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</si>
  <si>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</si>
  <si>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</si>
  <si>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</si>
  <si>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</si>
  <si>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</si>
  <si>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</si>
  <si>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</si>
  <si>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</si>
  <si>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</si>
  <si>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</si>
  <si>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</si>
  <si>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</si>
  <si>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</si>
  <si>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</si>
  <si>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</si>
  <si>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</si>
  <si>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</si>
  <si>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</si>
  <si>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</si>
  <si>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</si>
  <si>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</si>
  <si>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</si>
  <si>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</si>
  <si>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</si>
  <si>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</si>
  <si>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</si>
  <si>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</si>
  <si>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</si>
  <si>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</si>
  <si>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</si>
  <si>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</si>
  <si>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</si>
  <si>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</si>
  <si>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</si>
  <si>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</si>
  <si>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</si>
  <si>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</si>
  <si>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</si>
  <si>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</si>
  <si>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</si>
  <si>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</si>
  <si>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</si>
  <si>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</si>
  <si>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</si>
  <si>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</si>
  <si>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</si>
  <si>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</si>
  <si>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</si>
  <si>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</si>
  <si>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</si>
  <si>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</si>
  <si>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</si>
  <si>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</si>
  <si>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</si>
  <si>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</si>
  <si>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</si>
  <si>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</si>
  <si>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</si>
  <si>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</si>
  <si>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</si>
  <si>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</si>
  <si>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</si>
  <si>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</si>
  <si>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</si>
  <si>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</si>
  <si>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</si>
  <si>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</si>
  <si>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</si>
  <si>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</si>
  <si>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</si>
  <si>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</si>
  <si>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</si>
  <si>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</si>
  <si>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</si>
  <si>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</si>
  <si>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</si>
  <si>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</si>
  <si>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</si>
  <si>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</si>
  <si>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</si>
  <si>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</si>
  <si>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</si>
  <si>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</si>
  <si>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</si>
  <si>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</si>
  <si>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</si>
  <si>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</si>
  <si>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</si>
  <si>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</si>
  <si>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</si>
  <si>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</si>
  <si>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</si>
  <si>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</si>
  <si>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</si>
  <si>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</si>
  <si>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</si>
  <si>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</si>
  <si>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</si>
  <si>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</si>
  <si>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</si>
  <si>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</si>
  <si>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</si>
  <si>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</si>
  <si>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</si>
  <si>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</si>
  <si>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</si>
  <si>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</si>
  <si>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</si>
  <si>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</si>
  <si>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</si>
  <si>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</si>
  <si>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</si>
  <si>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</si>
  <si>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</si>
  <si>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</si>
  <si>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</si>
  <si>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</si>
  <si>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</si>
  <si>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</si>
  <si>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</si>
  <si>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</si>
  <si>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</si>
  <si>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</si>
  <si>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</si>
  <si>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</si>
  <si>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</si>
  <si>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</si>
  <si>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</si>
  <si>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</si>
  <si>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</si>
  <si>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</si>
  <si>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</si>
  <si>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</si>
  <si>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</si>
  <si>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</si>
  <si>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</si>
  <si>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</si>
  <si>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</si>
  <si>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</si>
  <si>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</si>
  <si>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</si>
  <si>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</si>
  <si>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</si>
  <si>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</si>
  <si>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</si>
  <si>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</si>
  <si>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</si>
  <si>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</si>
  <si>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</si>
  <si>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</si>
  <si>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</si>
  <si>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</si>
  <si>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</si>
  <si>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</si>
  <si>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</si>
  <si>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</si>
  <si>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</si>
  <si>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</si>
  <si>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</si>
  <si>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</si>
  <si>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</si>
  <si>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</si>
  <si>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</si>
  <si>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</si>
  <si>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</si>
  <si>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</si>
  <si>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</si>
  <si>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</si>
  <si>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</si>
  <si>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</si>
  <si>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</si>
  <si>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</si>
  <si>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</si>
  <si>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</si>
  <si>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</si>
  <si>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</si>
  <si>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</si>
  <si>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</si>
  <si>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</si>
  <si>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</si>
  <si>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</si>
  <si>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</si>
  <si>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</si>
  <si>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</si>
  <si>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</si>
  <si>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</si>
  <si>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</si>
  <si>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</si>
  <si>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</si>
  <si>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</si>
  <si>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</si>
  <si>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</si>
  <si>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</si>
  <si>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</si>
  <si>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</si>
  <si>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</si>
  <si>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</si>
  <si>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</si>
  <si>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</si>
  <si>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</si>
  <si>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</si>
  <si>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</si>
  <si>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</si>
  <si>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</si>
  <si>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</si>
  <si>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</si>
  <si>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</si>
  <si>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</si>
  <si>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</si>
  <si>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</si>
  <si>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</si>
  <si>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</si>
  <si>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</si>
  <si>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</si>
  <si>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</si>
  <si>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</si>
  <si>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</si>
  <si>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</si>
  <si>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</si>
  <si>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</si>
  <si>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</si>
  <si>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</si>
  <si>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</si>
  <si>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</si>
  <si>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</si>
  <si>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</si>
  <si>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</si>
  <si>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</si>
  <si>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</si>
  <si>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</si>
  <si>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</si>
  <si>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</si>
  <si>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</si>
  <si>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</si>
  <si>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</si>
  <si>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</si>
  <si>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</si>
  <si>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</si>
  <si>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</si>
  <si>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</si>
  <si>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</si>
  <si>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</si>
  <si>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</si>
  <si>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</si>
  <si>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</si>
  <si>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</si>
  <si>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</si>
  <si>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</si>
  <si>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</si>
  <si>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</si>
  <si>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</si>
  <si>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</si>
  <si>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</si>
  <si>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</si>
  <si>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</si>
  <si>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</si>
  <si>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</si>
  <si>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</si>
  <si>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</si>
  <si>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</si>
  <si>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</si>
  <si>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</si>
  <si>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</si>
  <si>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</si>
  <si>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</si>
  <si>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</si>
  <si>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</si>
  <si>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</si>
  <si>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</si>
  <si>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</si>
  <si>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</si>
  <si>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</si>
  <si>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</si>
  <si>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</si>
  <si>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</si>
  <si>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</si>
  <si>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</si>
  <si>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</si>
  <si>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</si>
  <si>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</si>
  <si>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</si>
  <si>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</si>
  <si>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</si>
  <si>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</si>
  <si>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</si>
  <si>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</si>
  <si>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</si>
  <si>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</si>
  <si>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</si>
  <si>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</si>
  <si>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</si>
  <si>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</si>
  <si>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</si>
  <si>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</si>
  <si>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</si>
  <si>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</si>
  <si>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</si>
  <si>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</si>
  <si>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</si>
  <si>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</si>
  <si>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</si>
  <si>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</si>
  <si>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</si>
  <si>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</si>
  <si>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</si>
  <si>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</si>
  <si>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</si>
  <si>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</si>
  <si>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</si>
  <si>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</si>
  <si>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</si>
  <si>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</si>
  <si>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</si>
  <si>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</si>
  <si>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</si>
  <si>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</si>
  <si>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</si>
  <si>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</si>
  <si>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</si>
  <si>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</si>
  <si>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</si>
  <si>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</si>
  <si>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</si>
  <si>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</si>
  <si>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</si>
  <si>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</si>
  <si>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</si>
  <si>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</si>
  <si>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</si>
  <si>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</si>
  <si>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</si>
  <si>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</si>
  <si>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</si>
  <si>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</si>
  <si>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</si>
  <si>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</si>
  <si>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</si>
  <si>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</si>
  <si>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</si>
  <si>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</si>
  <si>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</si>
  <si>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</si>
  <si>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</si>
  <si>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</si>
  <si>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</si>
  <si>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</si>
  <si>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</si>
  <si>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</si>
  <si>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</si>
  <si>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</si>
  <si>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</si>
  <si>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</si>
  <si>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</si>
  <si>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</si>
  <si>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</si>
  <si>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</si>
  <si>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</si>
  <si>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</si>
  <si>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</si>
  <si>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</si>
  <si>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</si>
  <si>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</si>
  <si>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</si>
  <si>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</si>
  <si>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</si>
  <si>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</si>
  <si>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</si>
  <si>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</si>
  <si>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</si>
  <si>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</si>
  <si>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</si>
  <si>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</si>
  <si>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</si>
  <si>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</si>
  <si>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</si>
  <si>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</si>
  <si>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</si>
  <si>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</si>
  <si>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</si>
  <si>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</si>
  <si>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</si>
  <si>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</si>
  <si>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</si>
  <si>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</si>
  <si>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</si>
  <si>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</si>
  <si>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</si>
  <si>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</si>
  <si>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</si>
  <si>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</si>
  <si>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</si>
  <si>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</si>
  <si>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</si>
  <si>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</si>
  <si>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</si>
  <si>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</si>
  <si>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</si>
  <si>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</si>
  <si>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</si>
  <si>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</si>
  <si>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</si>
  <si>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</si>
  <si>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</si>
  <si>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</si>
  <si>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</si>
  <si>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</si>
  <si>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</si>
  <si>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</si>
  <si>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</si>
  <si>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</si>
  <si>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</si>
  <si>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</si>
  <si>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</si>
  <si>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</si>
  <si>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</si>
  <si>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</si>
  <si>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</si>
  <si>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</si>
  <si>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</si>
  <si>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</si>
  <si>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</si>
  <si>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</si>
  <si>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</si>
  <si>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</si>
  <si>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</si>
  <si>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</si>
  <si>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</si>
  <si>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</si>
  <si>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</si>
  <si>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</si>
  <si>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</si>
  <si>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</si>
  <si>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</si>
  <si>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</si>
  <si>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</si>
  <si>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</si>
  <si>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</si>
  <si>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</si>
  <si>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</si>
  <si>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</si>
  <si>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</si>
  <si>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</si>
  <si>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</si>
  <si>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</si>
  <si>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</si>
  <si>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</si>
  <si>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</si>
  <si>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</si>
  <si>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</si>
  <si>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</si>
  <si>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</si>
  <si>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</si>
  <si>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</si>
  <si>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</si>
  <si>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</si>
  <si>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</si>
  <si>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</si>
  <si>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</si>
  <si>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</si>
  <si>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</si>
  <si>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</si>
  <si>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</si>
  <si>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</si>
  <si>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</si>
  <si>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</si>
  <si>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</si>
  <si>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</si>
  <si>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</si>
  <si>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</si>
  <si>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</si>
  <si>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</si>
  <si>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</si>
  <si>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</si>
  <si>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</si>
  <si>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</si>
  <si>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</si>
  <si>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</si>
  <si>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</si>
  <si>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</si>
  <si>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</si>
  <si>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</si>
  <si>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</si>
  <si>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</si>
  <si>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</si>
  <si>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</si>
  <si>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</si>
  <si>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</si>
  <si>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</si>
  <si>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</si>
  <si>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</si>
  <si>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</si>
  <si>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</si>
  <si>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</si>
  <si>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</si>
  <si>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</si>
  <si>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</si>
  <si>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</si>
  <si>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</si>
  <si>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</si>
  <si>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</si>
  <si>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</si>
  <si>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</si>
  <si>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</si>
  <si>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</si>
  <si>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</si>
  <si>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</si>
  <si>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</si>
  <si>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</si>
  <si>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</si>
  <si>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</si>
  <si>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</si>
  <si>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</si>
  <si>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</si>
  <si>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</si>
  <si>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</si>
  <si>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</si>
  <si>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</si>
  <si>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</si>
  <si>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</si>
  <si>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</si>
  <si>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</si>
  <si>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</si>
  <si>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</si>
  <si>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</si>
  <si>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</si>
  <si>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</si>
  <si>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</si>
  <si>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</si>
  <si>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</si>
  <si>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</si>
  <si>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</si>
  <si>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</si>
  <si>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</si>
  <si>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</si>
  <si>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</si>
  <si>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</si>
  <si>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</si>
  <si>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</si>
  <si>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</si>
  <si>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</si>
  <si>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</si>
  <si>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</si>
  <si>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</si>
  <si>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</si>
  <si>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</si>
  <si>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</si>
  <si>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</si>
  <si>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</si>
  <si>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</si>
  <si>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</si>
  <si>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</si>
  <si>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</si>
  <si>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</si>
  <si>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</si>
  <si>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</si>
  <si>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</si>
  <si>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</si>
  <si>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</si>
  <si>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</si>
  <si>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</si>
  <si>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</si>
  <si>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</si>
  <si>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</si>
  <si>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</si>
  <si>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</si>
  <si>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</si>
  <si>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</si>
  <si>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</si>
  <si>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</si>
  <si>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</si>
  <si>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</si>
  <si>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</si>
  <si>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</si>
  <si>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</si>
  <si>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</si>
  <si>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</si>
  <si>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</si>
  <si>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</si>
  <si>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</si>
  <si>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</si>
  <si>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</si>
  <si>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</si>
  <si>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</si>
  <si>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</si>
  <si>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</si>
  <si>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</si>
  <si>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</si>
  <si>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</si>
  <si>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</si>
  <si>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</si>
  <si>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</si>
  <si>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</si>
  <si>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</si>
  <si>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</si>
  <si>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</si>
  <si>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</si>
  <si>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</si>
  <si>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</si>
  <si>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</si>
  <si>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</si>
  <si>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</si>
  <si>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</si>
  <si>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</si>
  <si>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</si>
  <si>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</si>
  <si>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</si>
  <si>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</si>
  <si>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</si>
  <si>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</si>
  <si>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</si>
  <si>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</si>
  <si>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</si>
  <si>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</si>
  <si>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</si>
  <si>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</si>
  <si>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</si>
  <si>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</si>
  <si>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</si>
  <si>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</si>
  <si>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</si>
  <si>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</si>
  <si>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</si>
  <si>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</si>
  <si>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</si>
  <si>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</si>
  <si>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</si>
  <si>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</si>
  <si>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</si>
  <si>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</si>
  <si>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</si>
  <si>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</si>
  <si>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</si>
  <si>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</si>
  <si>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</si>
  <si>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</si>
  <si>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</si>
  <si>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</si>
  <si>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</si>
  <si>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</si>
  <si>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</si>
  <si>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</si>
  <si>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</si>
  <si>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</si>
  <si>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</si>
  <si>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</si>
  <si>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</si>
  <si>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</si>
  <si>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</si>
  <si>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</si>
  <si>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</si>
  <si>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</si>
  <si>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</si>
  <si>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</si>
  <si>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</si>
  <si>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</si>
  <si>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</si>
  <si>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</si>
  <si>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</si>
  <si>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</si>
  <si>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</si>
  <si>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</si>
  <si>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</si>
  <si>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</si>
  <si>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</si>
  <si>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</si>
  <si>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</si>
  <si>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</si>
  <si>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</si>
  <si>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</si>
  <si>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</si>
  <si>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</si>
  <si>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</si>
  <si>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</si>
  <si>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</si>
  <si>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</si>
  <si>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</si>
  <si>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</si>
  <si>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</si>
  <si>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</si>
  <si>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</si>
  <si>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</si>
  <si>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</si>
  <si>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</si>
  <si>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</si>
  <si>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</si>
  <si>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</si>
  <si>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</si>
  <si>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</si>
  <si>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</si>
  <si>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</si>
  <si>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</si>
  <si>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</si>
  <si>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</si>
  <si>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</si>
  <si>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</si>
  <si>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</si>
  <si>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</si>
  <si>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</si>
  <si>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</si>
  <si>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</si>
  <si>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</si>
  <si>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</si>
  <si>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</si>
  <si>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</si>
  <si>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</si>
  <si>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</si>
  <si>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</si>
  <si>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</si>
  <si>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</si>
  <si>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</si>
  <si>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</si>
  <si>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</si>
  <si>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</si>
  <si>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</si>
  <si>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</si>
  <si>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</si>
  <si>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</si>
  <si>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</si>
  <si>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</si>
  <si>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</si>
  <si>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</si>
  <si>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</si>
  <si>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</si>
  <si>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</si>
  <si>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</si>
  <si>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</si>
  <si>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</si>
  <si>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</si>
  <si>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</si>
  <si>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</si>
  <si>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</si>
  <si>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</si>
  <si>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</si>
  <si>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</si>
  <si>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</si>
  <si>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</si>
  <si>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</si>
  <si>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</si>
  <si>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</si>
  <si>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</si>
  <si>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</si>
  <si>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</si>
  <si>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</si>
  <si>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</si>
  <si>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</si>
  <si>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</si>
  <si>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</si>
  <si>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</si>
  <si>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</si>
  <si>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</si>
  <si>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</si>
  <si>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</si>
  <si>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</si>
  <si>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</si>
  <si>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</si>
  <si>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</si>
  <si>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</si>
  <si>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</si>
  <si>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</si>
  <si>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</si>
  <si>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</si>
  <si>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</si>
  <si>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</si>
  <si>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</si>
  <si>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</si>
  <si>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</si>
  <si>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</si>
  <si>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</si>
  <si>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</si>
  <si>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</si>
  <si>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</si>
  <si>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</si>
  <si>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</si>
  <si>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</si>
  <si>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</si>
  <si>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</si>
  <si>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</si>
  <si>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</si>
  <si>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</si>
  <si>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</si>
  <si>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</si>
  <si>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</si>
  <si>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</si>
  <si>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</si>
  <si>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</si>
  <si>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</si>
  <si>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</si>
  <si>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</si>
  <si>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</si>
  <si>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</si>
  <si>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</si>
  <si>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</si>
  <si>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</si>
  <si>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</si>
  <si>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</si>
  <si>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</si>
  <si>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</si>
  <si>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</si>
  <si>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</si>
  <si>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</si>
  <si>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</si>
  <si>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</si>
  <si>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</si>
  <si>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</si>
  <si>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</si>
  <si>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</si>
  <si>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</si>
  <si>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</si>
  <si>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</si>
  <si>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</si>
  <si>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</si>
  <si>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</si>
  <si>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</si>
  <si>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</si>
  <si>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</si>
  <si>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</si>
  <si>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</si>
  <si>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</si>
  <si>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</si>
  <si>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</si>
  <si>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</si>
  <si>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</si>
  <si>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</si>
  <si>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</si>
  <si>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</si>
  <si>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</si>
  <si>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</si>
  <si>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</si>
  <si>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</si>
  <si>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</si>
  <si>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</si>
  <si>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</si>
  <si>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</si>
  <si>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</si>
  <si>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</si>
  <si>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</si>
  <si>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</si>
  <si>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</si>
  <si>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</si>
  <si>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</si>
  <si>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</si>
  <si>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</si>
  <si>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</si>
  <si>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</si>
  <si>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</si>
  <si>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</si>
  <si>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</si>
  <si>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</si>
  <si>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</si>
  <si>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</si>
  <si>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</si>
  <si>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</si>
  <si>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</si>
  <si>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</si>
  <si>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</si>
  <si>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</si>
  <si>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</si>
  <si>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</si>
  <si>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</si>
  <si>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</si>
  <si>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</si>
  <si>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</si>
  <si>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</si>
  <si>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</si>
  <si>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</si>
  <si>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</si>
  <si>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</si>
  <si>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</si>
  <si>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</si>
  <si>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</si>
  <si>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</si>
  <si>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</si>
  <si>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</si>
  <si>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</si>
  <si>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</si>
  <si>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</si>
  <si>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</si>
  <si>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</si>
  <si>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</si>
  <si>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</si>
  <si>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</si>
  <si>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</si>
  <si>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</si>
  <si>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</si>
  <si>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</si>
  <si>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</si>
  <si>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</si>
  <si>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</si>
  <si>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</si>
  <si>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</si>
  <si>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</si>
  <si>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</si>
  <si>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</si>
  <si>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</si>
  <si>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</si>
  <si>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</si>
  <si>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</si>
  <si>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</si>
  <si>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</si>
  <si>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</si>
  <si>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</si>
  <si>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</si>
  <si>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</si>
  <si>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</si>
  <si>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</si>
  <si>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</si>
  <si>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</si>
  <si>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</si>
  <si>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</si>
  <si>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</si>
  <si>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</si>
  <si>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</si>
  <si>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</si>
  <si>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</si>
  <si>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</si>
  <si>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</si>
  <si>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</si>
  <si>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</si>
  <si>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</si>
  <si>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</si>
  <si>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</si>
  <si>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</si>
  <si>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</si>
  <si>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</si>
  <si>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</si>
  <si>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</si>
  <si>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</si>
  <si>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</si>
  <si>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</si>
  <si>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</si>
  <si>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</si>
  <si>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</si>
  <si>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</si>
  <si>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</si>
  <si>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</si>
  <si>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</si>
  <si>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</si>
  <si>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</si>
  <si>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</si>
  <si>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</si>
  <si>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</si>
  <si>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</si>
  <si>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</si>
  <si>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</si>
  <si>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</si>
  <si>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</si>
  <si>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</si>
  <si>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</si>
  <si>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</si>
  <si>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</si>
  <si>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</si>
  <si>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</si>
  <si>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</si>
  <si>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</si>
  <si>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</si>
  <si>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</si>
  <si>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</si>
  <si>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</si>
  <si>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</si>
  <si>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</si>
  <si>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</si>
  <si>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</si>
  <si>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</si>
  <si>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</si>
  <si>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</si>
  <si>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</si>
  <si>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</si>
  <si>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</si>
  <si>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</si>
  <si>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</si>
  <si>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</si>
  <si>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</si>
  <si>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</si>
  <si>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</si>
  <si>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</si>
  <si>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</si>
  <si>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</si>
  <si>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</si>
  <si>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</si>
  <si>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</si>
  <si>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</si>
  <si>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</si>
  <si>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</si>
  <si>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</si>
  <si>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</si>
  <si>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</si>
  <si>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</si>
  <si>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</si>
  <si>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</si>
  <si>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</si>
  <si>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</si>
  <si>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</si>
  <si>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</si>
  <si>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</si>
  <si>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</si>
  <si>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</si>
  <si>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</si>
  <si>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</si>
  <si>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</si>
  <si>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</si>
  <si>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</si>
  <si>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</si>
  <si>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</si>
  <si>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</si>
  <si>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</si>
  <si>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</si>
  <si>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</si>
  <si>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</si>
  <si>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</si>
  <si>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</si>
  <si>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</si>
  <si>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</si>
  <si>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</si>
  <si>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</si>
  <si>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</si>
  <si>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</si>
  <si>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</si>
  <si>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</si>
  <si>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</si>
  <si>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</si>
  <si>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</si>
  <si>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</si>
  <si>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</si>
  <si>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</si>
  <si>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</si>
  <si>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</si>
  <si>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</si>
  <si>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</si>
  <si>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</si>
  <si>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</si>
  <si>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</si>
  <si>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</si>
  <si>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</si>
  <si>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</si>
  <si>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</si>
  <si>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</si>
  <si>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</si>
  <si>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</si>
  <si>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</si>
  <si>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</si>
  <si>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</si>
  <si>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</si>
  <si>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</si>
  <si>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</si>
  <si>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</si>
  <si>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</si>
  <si>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</si>
  <si>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</si>
  <si>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</si>
  <si>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</si>
  <si>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</si>
  <si>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</si>
  <si>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</si>
  <si>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</si>
  <si>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</si>
  <si>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</si>
  <si>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</si>
  <si>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</si>
  <si>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</si>
  <si>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</si>
  <si>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</si>
  <si>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</si>
  <si>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</si>
  <si>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</si>
  <si>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</si>
  <si>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</si>
  <si>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</si>
  <si>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</si>
  <si>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</si>
  <si>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</si>
  <si>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</si>
  <si>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</si>
  <si>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</si>
  <si>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</si>
  <si>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</si>
  <si>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</si>
  <si>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</si>
  <si>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</si>
  <si>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</si>
  <si>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</si>
  <si>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</si>
  <si>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</si>
  <si>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</si>
  <si>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</si>
  <si>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</si>
  <si>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</si>
  <si>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</si>
  <si>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</si>
  <si>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</si>
  <si>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</si>
  <si>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</si>
  <si>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</si>
  <si>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</si>
  <si>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</si>
  <si>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</si>
  <si>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</si>
  <si>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</si>
  <si>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</si>
  <si>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</si>
  <si>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</si>
  <si>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</si>
  <si>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</si>
  <si>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</si>
  <si>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</si>
  <si>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</si>
  <si>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</si>
  <si>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</si>
  <si>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</si>
  <si>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</si>
  <si>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</si>
  <si>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</si>
  <si>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</si>
  <si>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</si>
  <si>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</si>
  <si>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</si>
  <si>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</si>
  <si>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</si>
  <si>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</si>
  <si>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</si>
  <si>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</si>
  <si>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</si>
  <si>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</si>
  <si>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</si>
  <si>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</si>
  <si>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</si>
  <si>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</si>
  <si>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</si>
  <si>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</si>
  <si>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</si>
  <si>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</si>
  <si>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</si>
  <si>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</si>
  <si>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</si>
  <si>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</si>
  <si>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</si>
  <si>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</si>
  <si>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</si>
  <si>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</si>
  <si>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</si>
  <si>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</si>
  <si>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</si>
  <si>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</si>
  <si>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</si>
  <si>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</si>
  <si>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</si>
  <si>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</si>
  <si>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</si>
  <si>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</si>
  <si>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</si>
  <si>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</si>
  <si>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</si>
  <si>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</si>
  <si>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</si>
  <si>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</si>
  <si>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</si>
  <si>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</si>
  <si>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</si>
  <si>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</si>
  <si>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</si>
  <si>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</si>
  <si>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</si>
  <si>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</si>
  <si>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</si>
  <si>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</si>
  <si>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</si>
  <si>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</si>
  <si>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</si>
  <si>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</si>
  <si>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</si>
  <si>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</si>
  <si>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</si>
  <si>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</si>
  <si>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</si>
  <si>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</si>
  <si>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</si>
  <si>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</si>
  <si>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</si>
  <si>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</si>
  <si>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</si>
  <si>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</si>
  <si>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</si>
  <si>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</si>
  <si>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</si>
  <si>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</si>
  <si>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</si>
  <si>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</si>
  <si>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</si>
  <si>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</si>
  <si>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</si>
  <si>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</si>
  <si>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</si>
  <si>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</si>
  <si>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</si>
  <si>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</si>
  <si>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</si>
  <si>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</si>
  <si>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</si>
  <si>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</si>
  <si>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</si>
  <si>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</si>
  <si>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</si>
  <si>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</si>
  <si>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</si>
  <si>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</si>
  <si>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</si>
  <si>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</si>
  <si>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</si>
  <si>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</si>
  <si>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</si>
  <si>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</si>
  <si>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</si>
  <si>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</si>
  <si>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</si>
  <si>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</si>
  <si>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</si>
  <si>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</si>
  <si>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</si>
  <si>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</si>
  <si>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</si>
  <si>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</si>
  <si>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</si>
  <si>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</si>
  <si>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</si>
  <si>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</si>
  <si>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</si>
  <si>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</si>
  <si>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</si>
  <si>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</si>
  <si>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</si>
  <si>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</si>
  <si>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</si>
  <si>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</si>
  <si>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</si>
  <si>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</si>
  <si>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</si>
  <si>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</si>
  <si>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</si>
  <si>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</si>
  <si>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</si>
  <si>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</si>
  <si>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</si>
  <si>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</si>
  <si>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</si>
  <si>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</si>
  <si>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</si>
  <si>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</si>
  <si>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</si>
  <si>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</si>
  <si>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</si>
  <si>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</si>
  <si>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</si>
  <si>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</si>
  <si>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</si>
  <si>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</si>
  <si>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</si>
  <si>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</si>
  <si>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</si>
  <si>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</si>
  <si>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</si>
  <si>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</si>
  <si>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</si>
  <si>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</si>
  <si>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</si>
  <si>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</si>
  <si>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</si>
  <si>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</si>
  <si>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</si>
  <si>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</si>
  <si>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</si>
  <si>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</si>
  <si>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</si>
  <si>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</si>
  <si>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</si>
  <si>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</si>
  <si>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</si>
  <si>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</si>
  <si>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</si>
  <si>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</si>
  <si>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</si>
  <si>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</si>
  <si>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</si>
  <si>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</si>
  <si>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</si>
  <si>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</si>
  <si>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</si>
  <si>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</si>
  <si>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</si>
  <si>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</si>
  <si>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</si>
  <si>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</si>
  <si>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</si>
  <si>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</si>
  <si>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</si>
  <si>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</si>
  <si>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</si>
  <si>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</si>
  <si>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</si>
  <si>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</si>
  <si>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</si>
  <si>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</si>
  <si>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</si>
  <si>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</si>
  <si>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</si>
  <si>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</si>
  <si>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</si>
  <si>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</si>
  <si>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</si>
  <si>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</si>
  <si>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</si>
  <si>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</si>
  <si>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</si>
  <si>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</si>
  <si>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</si>
  <si>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</si>
  <si>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</si>
  <si>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</si>
  <si>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</si>
  <si>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</si>
  <si>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</si>
  <si>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</si>
  <si>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</si>
  <si>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</si>
  <si>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</si>
  <si>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</si>
  <si>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</si>
  <si>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</si>
  <si>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</si>
  <si>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</si>
  <si>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</si>
  <si>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</si>
  <si>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</si>
  <si>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</si>
  <si>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</si>
  <si>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</si>
  <si>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</si>
  <si>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</si>
  <si>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</si>
  <si>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</si>
  <si>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</si>
  <si>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</si>
  <si>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</si>
  <si>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</si>
  <si>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</si>
  <si>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</si>
  <si>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</si>
  <si>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</si>
  <si>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</si>
  <si>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</si>
  <si>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</si>
  <si>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</si>
  <si>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</si>
  <si>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</si>
  <si>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</si>
  <si>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</si>
  <si>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</si>
  <si>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</si>
  <si>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</si>
  <si>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</si>
  <si>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</si>
  <si>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</si>
  <si>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</si>
  <si>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</si>
  <si>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</si>
  <si>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</si>
  <si>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</si>
  <si>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</si>
  <si>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</si>
  <si>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</si>
  <si>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</si>
  <si>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</si>
  <si>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</si>
  <si>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</si>
  <si>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</si>
  <si>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</si>
  <si>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</si>
  <si>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</si>
  <si>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</si>
  <si>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</si>
  <si>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</si>
  <si>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</si>
  <si>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</si>
  <si>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</si>
  <si>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</si>
  <si>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</si>
  <si>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</si>
  <si>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</si>
  <si>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</si>
  <si>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</si>
  <si>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</si>
  <si>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</si>
  <si>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</si>
  <si>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</si>
  <si>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</si>
  <si>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</si>
  <si>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</si>
  <si>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</si>
  <si>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</si>
  <si>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</si>
  <si>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</si>
  <si>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</si>
  <si>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</si>
  <si>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</si>
  <si>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</si>
  <si>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</si>
  <si>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</si>
  <si>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</si>
  <si>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</si>
  <si>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</si>
  <si>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</si>
  <si>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</si>
  <si>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</si>
  <si>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</si>
  <si>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</si>
  <si>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</si>
  <si>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</si>
  <si>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</si>
  <si>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</si>
  <si>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</si>
  <si>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</si>
  <si>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</si>
  <si>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</si>
  <si>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</si>
  <si>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</si>
  <si>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</si>
  <si>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</si>
  <si>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</si>
  <si>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</si>
  <si>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</si>
  <si>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</si>
  <si>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</si>
  <si>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</si>
  <si>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</si>
  <si>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</si>
  <si>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</si>
  <si>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</si>
  <si>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</si>
  <si>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</si>
  <si>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</si>
  <si>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</si>
  <si>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</si>
  <si>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</si>
  <si>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</si>
  <si>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</si>
  <si>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</si>
  <si>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</si>
  <si>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</si>
  <si>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</si>
  <si>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</si>
  <si>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</si>
  <si>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</si>
  <si>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</si>
  <si>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</si>
  <si>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</si>
  <si>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</si>
  <si>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</si>
  <si>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</si>
  <si>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</si>
  <si>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</si>
  <si>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</si>
  <si>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</si>
  <si>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</si>
  <si>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</si>
  <si>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</si>
  <si>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</si>
  <si>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</si>
  <si>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</si>
  <si>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</si>
  <si>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</si>
  <si>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</si>
  <si>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</si>
  <si>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</si>
  <si>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</si>
  <si>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</si>
  <si>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</si>
  <si>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</si>
  <si>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</si>
  <si>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</si>
  <si>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</si>
  <si>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</si>
  <si>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</si>
  <si>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</si>
  <si>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</si>
  <si>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</si>
  <si>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</si>
  <si>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</si>
  <si>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</si>
  <si>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</si>
  <si>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</si>
  <si>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</si>
  <si>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</si>
  <si>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</si>
  <si>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</si>
  <si>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</si>
  <si>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</si>
  <si>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</si>
  <si>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</si>
  <si>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</si>
  <si>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</si>
  <si>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</si>
  <si>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</si>
  <si>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</si>
  <si>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</si>
  <si>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</si>
  <si>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</si>
  <si>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</si>
  <si>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</si>
  <si>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</si>
  <si>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</si>
  <si>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</si>
  <si>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</si>
  <si>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</si>
  <si>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</si>
  <si>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</si>
  <si>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</si>
  <si>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</si>
  <si>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</si>
  <si>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</si>
  <si>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</si>
  <si>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</si>
  <si>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</si>
  <si>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</si>
  <si>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</si>
  <si>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</si>
  <si>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</si>
  <si>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</si>
  <si>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</si>
  <si>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</si>
  <si>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</si>
  <si>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</si>
  <si>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</si>
  <si>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</si>
  <si>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</si>
  <si>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</si>
  <si>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</si>
  <si>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</si>
  <si>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</si>
  <si>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</si>
  <si>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</si>
  <si>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</si>
  <si>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</si>
  <si>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</si>
  <si>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</si>
  <si>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</si>
  <si>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</si>
  <si>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</si>
  <si>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</si>
  <si>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</si>
  <si>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</si>
  <si>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</si>
  <si>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</si>
  <si>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</si>
  <si>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</si>
  <si>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</si>
  <si>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</si>
  <si>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</si>
  <si>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</si>
  <si>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</si>
  <si>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</si>
  <si>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</si>
  <si>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</si>
  <si>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</si>
  <si>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</si>
  <si>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</si>
  <si>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</si>
  <si>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</si>
  <si>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</si>
  <si>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</si>
  <si>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</si>
  <si>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</si>
  <si>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</si>
  <si>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</si>
  <si>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</si>
  <si>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</si>
  <si>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</si>
  <si>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</si>
  <si>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</si>
  <si>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</si>
  <si>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</si>
  <si>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</si>
  <si>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</si>
  <si>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</si>
  <si>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</si>
  <si>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</si>
  <si>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</si>
  <si>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</si>
  <si>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</si>
  <si>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</si>
  <si>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</si>
  <si>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</si>
  <si>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</si>
  <si>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</si>
  <si>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</si>
  <si>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</si>
  <si>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</si>
  <si>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</si>
  <si>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</si>
  <si>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</si>
  <si>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</si>
  <si>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</si>
  <si>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</si>
  <si>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</si>
  <si>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</si>
  <si>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</si>
  <si>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</si>
  <si>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</si>
  <si>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</si>
  <si>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</si>
  <si>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</si>
  <si>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</si>
  <si>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</si>
  <si>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</si>
  <si>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</si>
  <si>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</si>
  <si>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</si>
  <si>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</si>
  <si>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</si>
  <si>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</si>
  <si>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</si>
  <si>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</si>
  <si>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</si>
  <si>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</si>
  <si>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</si>
  <si>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</si>
  <si>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</si>
  <si>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</si>
  <si>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</si>
  <si>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</si>
  <si>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</si>
  <si>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</si>
  <si>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</si>
  <si>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</si>
  <si>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</si>
  <si>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</si>
  <si>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</si>
  <si>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</si>
  <si>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</si>
  <si>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</si>
  <si>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</si>
  <si>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</si>
  <si>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</si>
  <si>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</si>
  <si>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</si>
  <si>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</si>
  <si>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</si>
  <si>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</si>
  <si>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</si>
  <si>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</si>
  <si>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</si>
  <si>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</si>
  <si>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</si>
  <si>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</si>
  <si>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</si>
  <si>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</si>
  <si>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</si>
  <si>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</si>
  <si>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</si>
  <si>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</si>
  <si>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</si>
  <si>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</si>
  <si>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</si>
  <si>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</si>
  <si>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</si>
  <si>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</si>
  <si>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</si>
  <si>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</si>
  <si>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</si>
  <si>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</si>
  <si>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</si>
  <si>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</si>
  <si>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</si>
  <si>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</si>
  <si>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</si>
  <si>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</si>
  <si>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</si>
  <si>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</si>
  <si>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</si>
  <si>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</si>
  <si>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</si>
  <si>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</si>
  <si>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</si>
  <si>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</si>
  <si>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</si>
  <si>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</si>
  <si>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</si>
  <si>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</si>
  <si>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</si>
  <si>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</si>
  <si>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</si>
  <si>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</si>
  <si>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</si>
  <si>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</si>
  <si>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</si>
  <si>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</si>
  <si>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</si>
  <si>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</si>
  <si>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</si>
  <si>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</si>
  <si>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</si>
  <si>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</si>
  <si>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</si>
  <si>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</si>
  <si>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</si>
  <si>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</si>
  <si>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</si>
  <si>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</si>
  <si>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</si>
  <si>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</si>
  <si>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</si>
  <si>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</si>
  <si>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</si>
  <si>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</si>
  <si>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</si>
  <si>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</si>
  <si>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</si>
  <si>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</si>
  <si>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</si>
  <si>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</si>
  <si>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</si>
  <si>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</si>
  <si>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</si>
  <si>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</si>
  <si>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</si>
  <si>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</si>
  <si>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</si>
  <si>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</si>
  <si>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</si>
  <si>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</si>
  <si>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</si>
  <si>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</si>
  <si>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</si>
  <si>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</si>
  <si>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</si>
  <si>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</si>
  <si>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</si>
  <si>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</si>
  <si>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</si>
  <si>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</si>
  <si>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</si>
  <si>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</si>
  <si>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</si>
  <si>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</si>
  <si>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</si>
  <si>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</si>
  <si>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</si>
  <si>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</si>
  <si>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</si>
  <si>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</si>
  <si>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</si>
  <si>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</si>
  <si>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</si>
  <si>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</si>
  <si>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</si>
  <si>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</si>
  <si>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</si>
  <si>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</si>
  <si>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</si>
  <si>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</si>
  <si>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</si>
  <si>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</si>
  <si>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</si>
  <si>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</si>
  <si>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</si>
  <si>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</si>
  <si>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</si>
  <si>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</si>
  <si>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</si>
  <si>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</si>
  <si>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</si>
  <si>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</si>
  <si>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</si>
  <si>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</si>
  <si>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</si>
  <si>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</si>
  <si>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</si>
  <si>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</si>
  <si>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</si>
  <si>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</si>
  <si>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</si>
  <si>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</si>
  <si>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</si>
  <si>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</si>
  <si>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</si>
  <si>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</si>
  <si>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</si>
  <si>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</si>
  <si>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</si>
  <si>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</si>
  <si>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</si>
  <si>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</si>
  <si>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</si>
  <si>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</si>
  <si>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</si>
  <si>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</si>
  <si>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</si>
  <si>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</si>
  <si>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</si>
  <si>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</si>
  <si>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</si>
  <si>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</si>
  <si>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</si>
  <si>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</si>
  <si>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</si>
  <si>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</si>
  <si>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</si>
  <si>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</si>
  <si>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</si>
  <si>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</si>
  <si>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</si>
  <si>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</si>
  <si>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</si>
  <si>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</si>
  <si>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</si>
  <si>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</si>
  <si>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</si>
  <si>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</si>
  <si>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</si>
  <si>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</si>
  <si>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</si>
  <si>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</si>
  <si>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</si>
  <si>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</si>
  <si>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</si>
  <si>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</si>
  <si>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</si>
  <si>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</si>
  <si>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</si>
  <si>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</si>
  <si>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</si>
  <si>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</si>
  <si>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</si>
  <si>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</si>
  <si>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</si>
  <si>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</si>
  <si>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</si>
  <si>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</si>
  <si>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</si>
  <si>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</si>
  <si>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</si>
  <si>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</si>
  <si>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</si>
  <si>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</si>
  <si>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</si>
  <si>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</si>
  <si>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</si>
  <si>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</si>
  <si>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</si>
  <si>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</si>
  <si>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</si>
  <si>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</si>
  <si>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</si>
  <si>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</si>
  <si>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</si>
  <si>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</si>
  <si>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</si>
  <si>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</si>
  <si>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</si>
  <si>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</si>
  <si>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</si>
  <si>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</si>
  <si>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</si>
  <si>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</si>
  <si>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</si>
  <si>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</si>
  <si>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</si>
  <si>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</si>
  <si>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</si>
  <si>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</si>
  <si>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</si>
  <si>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</si>
  <si>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</si>
  <si>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</si>
  <si>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</si>
  <si>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</si>
  <si>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</si>
  <si>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</si>
  <si>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</si>
  <si>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</si>
  <si>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</si>
  <si>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</si>
  <si>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</si>
  <si>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</si>
  <si>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</si>
  <si>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</si>
  <si>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</si>
  <si>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</si>
  <si>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</si>
  <si>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</si>
  <si>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</si>
  <si>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</si>
  <si>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</si>
  <si>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</si>
  <si>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</si>
  <si>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</si>
  <si>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</si>
  <si>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</si>
  <si>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</si>
  <si>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</si>
  <si>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</si>
  <si>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</si>
  <si>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</si>
  <si>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</si>
  <si>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</si>
  <si>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</si>
  <si>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</si>
  <si>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</si>
  <si>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</si>
  <si>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</si>
  <si>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</si>
  <si>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</si>
  <si>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</si>
  <si>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</si>
  <si>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</si>
  <si>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</si>
  <si>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</si>
  <si>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</si>
  <si>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</si>
  <si>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</si>
  <si>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</si>
  <si>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</si>
  <si>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</si>
  <si>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</si>
  <si>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</si>
  <si>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</si>
  <si>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</si>
  <si>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</si>
  <si>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</si>
  <si>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</si>
  <si>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</si>
  <si>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</si>
  <si>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</si>
  <si>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</si>
  <si>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</si>
  <si>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</si>
  <si>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</si>
  <si>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</si>
  <si>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</si>
  <si>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</si>
  <si>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</si>
  <si>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</si>
  <si>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</si>
  <si>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</si>
  <si>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</si>
  <si>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</si>
  <si>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</si>
  <si>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</si>
  <si>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</si>
  <si>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</si>
  <si>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</si>
  <si>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</si>
  <si>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</si>
  <si>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</si>
  <si>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</si>
  <si>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</si>
  <si>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</si>
  <si>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</si>
  <si>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</si>
  <si>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</si>
  <si>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</si>
  <si>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</si>
  <si>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</si>
  <si>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</si>
  <si>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</si>
  <si>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</si>
  <si>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</si>
  <si>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</si>
  <si>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</si>
  <si>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</si>
  <si>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</si>
  <si>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</si>
  <si>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</si>
  <si>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</si>
  <si>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</si>
  <si>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</si>
  <si>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</si>
  <si>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</si>
  <si>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</si>
  <si>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</si>
  <si>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</si>
  <si>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</si>
  <si>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</si>
  <si>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</si>
  <si>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</si>
  <si>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</si>
  <si>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</si>
  <si>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</si>
  <si>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</si>
  <si>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</si>
  <si>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</si>
  <si>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</si>
  <si>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</si>
  <si>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</si>
  <si>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</si>
  <si>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</si>
  <si>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</si>
  <si>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</si>
  <si>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</si>
  <si>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</si>
  <si>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</si>
  <si>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</si>
  <si>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</si>
  <si>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</si>
  <si>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</si>
  <si>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</si>
  <si>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</si>
  <si>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</si>
  <si>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</si>
  <si>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</si>
  <si>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</si>
  <si>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</si>
  <si>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</si>
  <si>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</si>
  <si>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</si>
  <si>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</si>
  <si>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</si>
  <si>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</si>
  <si>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</si>
  <si>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</si>
  <si>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</si>
  <si>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</si>
  <si>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</si>
  <si>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</si>
  <si>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</si>
  <si>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</si>
  <si>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</si>
  <si>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</si>
  <si>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</si>
  <si>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</si>
  <si>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</si>
  <si>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</si>
  <si>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</si>
  <si>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</si>
  <si>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</si>
  <si>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</si>
  <si>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</si>
  <si>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</si>
  <si>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</si>
  <si>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</si>
  <si>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</si>
  <si>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</si>
  <si>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</si>
  <si>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</si>
  <si>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</si>
  <si>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</si>
  <si>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</si>
  <si>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</si>
  <si>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</si>
  <si>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</si>
  <si>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</si>
  <si>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</si>
  <si>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</si>
  <si>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</si>
  <si>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</si>
  <si>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</si>
  <si>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</si>
  <si>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</si>
  <si>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</si>
  <si>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</si>
  <si>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</si>
  <si>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</si>
  <si>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</si>
  <si>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</si>
  <si>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</si>
  <si>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</si>
  <si>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</si>
  <si>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</si>
  <si>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</si>
  <si>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</si>
  <si>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</si>
  <si>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</si>
  <si>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</si>
  <si>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</si>
  <si>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</si>
  <si>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</si>
  <si>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</si>
  <si>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</si>
  <si>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</si>
  <si>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</si>
  <si>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</si>
  <si>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</si>
  <si>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</si>
  <si>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</si>
  <si>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</si>
  <si>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</si>
  <si>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</si>
  <si>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</si>
  <si>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</si>
  <si>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</si>
  <si>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</si>
  <si>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</si>
  <si>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</si>
  <si>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</si>
  <si>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</si>
  <si>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</si>
  <si>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</si>
  <si>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</si>
  <si>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</si>
  <si>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</si>
  <si>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</si>
  <si>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</si>
  <si>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</si>
  <si>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</si>
  <si>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</si>
  <si>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</si>
  <si>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</si>
  <si>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</si>
  <si>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</si>
  <si>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</si>
  <si>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</si>
  <si>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</si>
  <si>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</si>
  <si>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</si>
  <si>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</si>
  <si>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</si>
  <si>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</si>
  <si>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</si>
  <si>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</si>
  <si>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</si>
  <si>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</si>
  <si>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</si>
  <si>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</si>
  <si>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</si>
  <si>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</si>
  <si>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</si>
  <si>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</si>
  <si>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</si>
  <si>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</si>
  <si>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</si>
  <si>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</si>
  <si>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</si>
  <si>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</si>
  <si>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</si>
  <si>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</si>
  <si>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</si>
  <si>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</si>
  <si>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</si>
  <si>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</si>
  <si>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</si>
  <si>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</si>
  <si>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</si>
  <si>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</si>
  <si>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</si>
  <si>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</si>
  <si>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</si>
  <si>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</si>
  <si>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</si>
  <si>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</si>
  <si>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</si>
  <si>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</si>
  <si>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</si>
  <si>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</si>
  <si>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</si>
  <si>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</si>
  <si>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</si>
  <si>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</si>
  <si>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</si>
  <si>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</si>
  <si>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</si>
  <si>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</si>
  <si>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</si>
  <si>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</si>
  <si>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</si>
  <si>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</si>
  <si>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</si>
  <si>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</si>
  <si>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</si>
  <si>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</si>
  <si>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</si>
  <si>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</si>
  <si>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</si>
  <si>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</si>
  <si>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</si>
  <si>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</si>
  <si>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</si>
  <si>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</si>
  <si>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</si>
  <si>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</si>
  <si>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</si>
  <si>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</si>
  <si>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</si>
  <si>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</si>
  <si>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</si>
  <si>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</si>
  <si>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</si>
  <si>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</si>
  <si>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</si>
  <si>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</si>
  <si>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</si>
  <si>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</si>
  <si>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</si>
  <si>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</si>
  <si>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</si>
  <si>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</si>
  <si>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</si>
  <si>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</si>
  <si>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</si>
  <si>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</si>
  <si>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</si>
  <si>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</si>
  <si>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</si>
  <si>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</si>
  <si>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</si>
  <si>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</si>
  <si>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</si>
  <si>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</si>
  <si>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</si>
  <si>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</si>
  <si>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</si>
  <si>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</si>
  <si>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</si>
  <si>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</si>
  <si>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</si>
  <si>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</si>
  <si>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</si>
  <si>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</si>
  <si>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</si>
  <si>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</si>
  <si>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</si>
  <si>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</si>
  <si>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</si>
  <si>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</si>
  <si>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</si>
  <si>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</si>
  <si>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</si>
  <si>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</si>
  <si>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</si>
  <si>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</si>
  <si>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</si>
  <si>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</si>
  <si>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</si>
  <si>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</si>
  <si>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</si>
  <si>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</si>
  <si>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</si>
  <si>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</si>
  <si>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</si>
  <si>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</si>
  <si>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</si>
  <si>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</si>
  <si>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</si>
  <si>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</si>
  <si>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</si>
  <si>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</si>
  <si>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</si>
  <si>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</si>
  <si>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</si>
  <si>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</si>
  <si>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</si>
  <si>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</si>
  <si>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</si>
  <si>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</si>
  <si>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</si>
  <si>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</si>
  <si>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</si>
  <si>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</si>
  <si>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</si>
  <si>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</si>
  <si>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</si>
  <si>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</si>
  <si>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</si>
  <si>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</si>
  <si>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</si>
  <si>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</si>
  <si>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</si>
  <si>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</si>
  <si>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</si>
  <si>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</si>
  <si>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</si>
  <si>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</si>
  <si>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</si>
  <si>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</si>
  <si>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</si>
  <si>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</si>
  <si>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</si>
  <si>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</si>
  <si>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</si>
  <si>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</si>
  <si>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</si>
  <si>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</si>
  <si>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</si>
  <si>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</si>
  <si>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</si>
  <si>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</si>
  <si>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</si>
  <si>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</si>
  <si>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</si>
  <si>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</si>
  <si>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</si>
  <si>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</si>
  <si>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</si>
  <si>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</si>
  <si>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</si>
  <si>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</si>
  <si>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</si>
  <si>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</si>
  <si>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</si>
  <si>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</si>
  <si>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</si>
  <si>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</si>
  <si>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</si>
  <si>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</si>
  <si>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</si>
  <si>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</si>
  <si>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</si>
  <si>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</si>
  <si>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</si>
  <si>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</si>
  <si>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</si>
  <si>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</si>
  <si>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</si>
  <si>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</si>
  <si>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</si>
  <si>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</si>
  <si>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</si>
  <si>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</si>
  <si>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</si>
  <si>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</si>
  <si>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</si>
  <si>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</si>
  <si>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</si>
  <si>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</si>
  <si>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</si>
  <si>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</si>
  <si>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</si>
  <si>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</si>
  <si>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</si>
  <si>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</si>
  <si>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</si>
  <si>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</si>
  <si>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</si>
  <si>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</si>
  <si>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</si>
  <si>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</si>
  <si>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</si>
  <si>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</si>
  <si>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</si>
  <si>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</si>
  <si>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</si>
  <si>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</si>
  <si>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</si>
  <si>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</si>
  <si>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</si>
  <si>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</si>
  <si>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</si>
  <si>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</si>
  <si>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</si>
  <si>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</si>
  <si>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</si>
  <si>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</si>
  <si>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</si>
  <si>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</si>
  <si>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</si>
  <si>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</si>
  <si>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</si>
  <si>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</si>
  <si>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</si>
  <si>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</si>
  <si>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</si>
  <si>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</si>
  <si>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</si>
  <si>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</si>
  <si>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</si>
  <si>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</si>
  <si>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</si>
  <si>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</si>
  <si>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</si>
  <si>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</si>
  <si>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</si>
  <si>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</si>
  <si>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</si>
  <si>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</si>
  <si>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</si>
  <si>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</si>
  <si>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</si>
  <si>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</si>
  <si>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</si>
  <si>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</si>
  <si>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</si>
  <si>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</si>
  <si>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</si>
  <si>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</si>
  <si>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</si>
  <si>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</si>
  <si>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</si>
  <si>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</si>
  <si>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</si>
  <si>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</si>
  <si>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</si>
  <si>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</si>
  <si>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</si>
  <si>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</si>
  <si>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</si>
  <si>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</si>
  <si>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</si>
  <si>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</si>
  <si>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</si>
  <si>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</si>
  <si>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</si>
  <si>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</si>
  <si>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</si>
  <si>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</si>
  <si>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</si>
  <si>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</si>
  <si>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</si>
  <si>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</si>
  <si>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</si>
  <si>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</si>
  <si>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</si>
  <si>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</si>
  <si>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</si>
  <si>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</si>
  <si>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</si>
  <si>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</si>
  <si>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</si>
  <si>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</si>
  <si>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</si>
  <si>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</si>
  <si>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</si>
  <si>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</si>
  <si>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</si>
  <si>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</si>
  <si>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</si>
  <si>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</si>
  <si>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</si>
  <si>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</si>
  <si>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</si>
  <si>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</si>
  <si>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</si>
  <si>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</si>
  <si>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</si>
  <si>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</si>
  <si>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</si>
  <si>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</si>
  <si>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</si>
  <si>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</si>
  <si>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</si>
  <si>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</si>
  <si>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</si>
  <si>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</si>
  <si>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</si>
  <si>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</si>
  <si>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</si>
  <si>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</si>
  <si>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</si>
  <si>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</si>
  <si>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</si>
  <si>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</si>
  <si>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</si>
  <si>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</si>
  <si>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</si>
  <si>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</si>
  <si>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</si>
  <si>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</si>
  <si>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</si>
  <si>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</si>
  <si>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</si>
  <si>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</si>
  <si>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</si>
  <si>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</si>
  <si>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</si>
  <si>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</si>
  <si>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</si>
  <si>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</si>
  <si>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</si>
  <si>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</si>
  <si>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</si>
  <si>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</si>
  <si>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</si>
  <si>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</si>
  <si>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</si>
  <si>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</si>
  <si>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</si>
  <si>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</si>
  <si>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</si>
  <si>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</si>
  <si>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</si>
  <si>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</si>
  <si>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</si>
  <si>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</si>
  <si>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</si>
  <si>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</si>
  <si>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</si>
  <si>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</si>
  <si>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</si>
  <si>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</si>
  <si>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</si>
  <si>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</si>
  <si>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</si>
  <si>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</si>
  <si>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</si>
  <si>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</si>
  <si>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</si>
  <si>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</si>
  <si>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</si>
  <si>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</si>
  <si>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</si>
  <si>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</si>
  <si>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</si>
  <si>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</si>
  <si>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</si>
  <si>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</si>
  <si>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</si>
  <si>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</si>
  <si>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</si>
  <si>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</si>
  <si>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</si>
  <si>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</si>
  <si>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</si>
  <si>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</si>
  <si>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</si>
  <si>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</si>
  <si>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</si>
  <si>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</si>
  <si>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</si>
  <si>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</si>
  <si>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</si>
  <si>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</si>
  <si>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</si>
  <si>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</si>
  <si>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</si>
  <si>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</si>
  <si>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</si>
  <si>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</si>
  <si>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</si>
  <si>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</si>
  <si>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</si>
  <si>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</si>
  <si>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</si>
  <si>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</si>
  <si>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</si>
  <si>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</si>
  <si>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</si>
  <si>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</si>
  <si>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</si>
  <si>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</si>
  <si>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</si>
  <si>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</si>
  <si>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</si>
  <si>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</si>
  <si>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</si>
  <si>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</si>
  <si>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</si>
  <si>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</si>
  <si>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</si>
  <si>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</si>
  <si>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</si>
  <si>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</si>
  <si>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</si>
  <si>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</si>
  <si>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</si>
  <si>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</si>
  <si>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</si>
  <si>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</si>
  <si>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</si>
  <si>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</si>
  <si>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</si>
  <si>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</si>
  <si>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</si>
  <si>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</si>
  <si>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</si>
  <si>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</si>
  <si>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</si>
  <si>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</si>
  <si>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</si>
  <si>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</si>
  <si>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</si>
  <si>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</si>
  <si>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</si>
  <si>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</si>
  <si>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</si>
  <si>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</si>
  <si>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</si>
  <si>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</si>
  <si>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</si>
  <si>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</si>
  <si>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</si>
  <si>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</si>
  <si>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</si>
  <si>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</si>
  <si>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</si>
  <si>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</si>
  <si>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</si>
  <si>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</si>
  <si>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</si>
  <si>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</si>
  <si>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</si>
  <si>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</si>
  <si>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</si>
  <si>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</si>
  <si>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</si>
  <si>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</si>
  <si>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</si>
  <si>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</si>
  <si>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</si>
  <si>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</si>
  <si>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</si>
  <si>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</si>
  <si>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</si>
  <si>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</si>
  <si>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</si>
  <si>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</si>
  <si>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</si>
  <si>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</si>
  <si>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</si>
  <si>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</si>
  <si>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</si>
  <si>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</si>
  <si>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</si>
  <si>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</si>
  <si>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</si>
  <si>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</si>
  <si>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</si>
  <si>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</si>
  <si>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</si>
  <si>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</si>
  <si>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</si>
  <si>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</si>
  <si>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</si>
  <si>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</si>
  <si>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</si>
  <si>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</si>
  <si>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</si>
  <si>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</si>
  <si>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</si>
  <si>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</si>
  <si>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</si>
  <si>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</si>
  <si>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</si>
  <si>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</si>
  <si>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</si>
  <si>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</si>
  <si>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</si>
  <si>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</si>
  <si>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</si>
  <si>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</si>
  <si>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</si>
  <si>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</si>
  <si>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</si>
  <si>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</si>
  <si>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</si>
  <si>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</si>
  <si>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</si>
  <si>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</si>
  <si>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</si>
  <si>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</si>
  <si>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</si>
  <si>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</si>
  <si>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</si>
  <si>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</si>
  <si>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</si>
  <si>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</si>
  <si>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</si>
  <si>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</si>
  <si>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</si>
  <si>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</si>
  <si>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</si>
  <si>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</si>
  <si>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</si>
  <si>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</si>
  <si>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</si>
  <si>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</si>
  <si>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</si>
  <si>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</si>
  <si>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</si>
  <si>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</si>
  <si>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</si>
  <si>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</si>
  <si>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</si>
  <si>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</si>
  <si>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</si>
  <si>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</si>
  <si>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</si>
  <si>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</si>
  <si>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</si>
  <si>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</si>
  <si>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</si>
  <si>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</si>
  <si>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</si>
  <si>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</si>
  <si>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</si>
  <si>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</si>
  <si>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</si>
  <si>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</si>
  <si>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</si>
  <si>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</si>
  <si>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</si>
  <si>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</si>
  <si>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</si>
  <si>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</si>
  <si>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</si>
  <si>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</si>
  <si>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</si>
  <si>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</si>
  <si>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</si>
  <si>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</si>
  <si>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</si>
  <si>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</si>
  <si>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</si>
  <si>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</si>
  <si>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</si>
  <si>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</si>
  <si>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</si>
  <si>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</si>
  <si>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</si>
  <si>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</si>
  <si>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</si>
  <si>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</si>
  <si>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</si>
  <si>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</si>
  <si>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</si>
  <si>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</si>
  <si>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</si>
  <si>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</si>
  <si>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</si>
  <si>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</si>
  <si>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</si>
  <si>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</si>
  <si>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</si>
  <si>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</si>
  <si>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</si>
  <si>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</si>
  <si>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</si>
  <si>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</si>
  <si>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</si>
  <si>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</si>
  <si>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</si>
  <si>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</si>
  <si>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</si>
  <si>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</si>
  <si>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</si>
  <si>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</si>
  <si>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</si>
  <si>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</si>
  <si>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</si>
  <si>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</si>
  <si>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</si>
  <si>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</si>
  <si>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</si>
  <si>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</si>
  <si>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</si>
  <si>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</si>
  <si>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</si>
  <si>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</si>
  <si>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</si>
  <si>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</si>
  <si>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</si>
  <si>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</si>
  <si>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</si>
  <si>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</si>
  <si>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</si>
  <si>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</si>
  <si>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</si>
  <si>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</si>
  <si>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</si>
  <si>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</si>
  <si>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</si>
  <si>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</si>
  <si>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</si>
  <si>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</si>
  <si>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</si>
  <si>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</si>
  <si>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</si>
  <si>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</si>
  <si>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</si>
  <si>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</si>
  <si>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</si>
  <si>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</si>
  <si>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</si>
  <si>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</si>
  <si>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</si>
  <si>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</si>
  <si>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</si>
  <si>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</si>
  <si>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</si>
  <si>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</si>
  <si>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</si>
  <si>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</si>
  <si>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</si>
  <si>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</si>
  <si>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</si>
  <si>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</si>
  <si>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</si>
  <si>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</si>
  <si>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</si>
  <si>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</si>
  <si>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</si>
  <si>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</si>
  <si>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</si>
  <si>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</si>
  <si>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</si>
  <si>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</si>
  <si>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</si>
  <si>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</si>
  <si>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</si>
  <si>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</si>
  <si>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</si>
  <si>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</si>
  <si>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</si>
  <si>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</si>
  <si>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</si>
  <si>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</si>
  <si>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</si>
  <si>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</si>
  <si>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</si>
  <si>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</si>
  <si>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</si>
  <si>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</si>
  <si>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</si>
  <si>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</si>
  <si>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</si>
  <si>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</si>
  <si>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</si>
  <si>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</si>
  <si>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</si>
  <si>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</si>
  <si>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</si>
  <si>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</si>
  <si>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</si>
  <si>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</si>
  <si>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</si>
  <si>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</si>
  <si>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</si>
  <si>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</si>
  <si>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</si>
  <si>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</si>
  <si>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</si>
  <si>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</si>
  <si>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</si>
  <si>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</si>
  <si>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</si>
  <si>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</si>
  <si>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</si>
  <si>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</si>
  <si>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</si>
  <si>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</si>
  <si>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</si>
  <si>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</si>
  <si>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</si>
  <si>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</si>
  <si>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</si>
  <si>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</si>
  <si>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</si>
  <si>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</si>
  <si>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</si>
  <si>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</si>
  <si>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</si>
  <si>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</si>
  <si>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</si>
  <si>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</si>
  <si>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</si>
  <si>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</si>
  <si>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</si>
  <si>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</si>
  <si>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</si>
  <si>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</si>
  <si>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</si>
  <si>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</si>
  <si>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</si>
  <si>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</si>
  <si>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</si>
  <si>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</si>
  <si>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</si>
  <si>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</si>
  <si>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</si>
  <si>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</si>
  <si>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</si>
  <si>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</si>
  <si>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</si>
  <si>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</si>
  <si>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</si>
  <si>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</si>
  <si>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</si>
  <si>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</si>
  <si>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</si>
  <si>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</si>
  <si>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</si>
  <si>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</si>
  <si>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</si>
  <si>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</si>
  <si>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</si>
  <si>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</si>
  <si>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</si>
  <si>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</si>
  <si>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</si>
  <si>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</si>
  <si>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</si>
  <si>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</si>
  <si>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</si>
  <si>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</si>
  <si>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</si>
  <si>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</si>
  <si>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</si>
  <si>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</si>
  <si>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</si>
  <si>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</si>
  <si>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</si>
  <si>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</si>
  <si>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</si>
  <si>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</si>
  <si>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</si>
  <si>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</si>
  <si>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</si>
  <si>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</si>
  <si>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</si>
  <si>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</si>
  <si>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</si>
  <si>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</si>
  <si>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</si>
  <si>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</si>
  <si>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</si>
  <si>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</si>
  <si>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</si>
  <si>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</si>
  <si>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</si>
  <si>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</si>
  <si>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</si>
  <si>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</si>
  <si>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</si>
  <si>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</si>
  <si>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</si>
  <si>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</si>
  <si>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</si>
  <si>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</si>
  <si>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</si>
  <si>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</si>
  <si>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</si>
  <si>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</si>
  <si>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</si>
  <si>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</si>
  <si>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</si>
  <si>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</si>
  <si>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</si>
  <si>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</si>
  <si>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</si>
  <si>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</si>
  <si>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</si>
  <si>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</si>
  <si>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</si>
  <si>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</si>
  <si>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</si>
  <si>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</si>
  <si>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</si>
  <si>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</si>
  <si>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</si>
  <si>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</si>
  <si>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</si>
  <si>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</si>
  <si>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</si>
  <si>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</si>
  <si>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</si>
  <si>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</si>
  <si>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</si>
  <si>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</si>
  <si>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</si>
  <si>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</si>
  <si>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</si>
  <si>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</si>
  <si>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</si>
  <si>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</si>
  <si>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</si>
  <si>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</si>
  <si>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</si>
  <si>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</si>
  <si>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</si>
  <si>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</si>
  <si>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</si>
  <si>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</si>
  <si>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</si>
  <si>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</si>
  <si>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</si>
  <si>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</si>
  <si>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</si>
  <si>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</si>
  <si>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</si>
  <si>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</si>
  <si>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</si>
  <si>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</si>
  <si>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</si>
  <si>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</si>
  <si>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</si>
  <si>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</si>
  <si>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</si>
  <si>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</si>
  <si>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</si>
  <si>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</si>
  <si>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</si>
  <si>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</si>
  <si>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</si>
  <si>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</si>
  <si>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</si>
  <si>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</si>
  <si>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</si>
  <si>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</si>
  <si>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</si>
  <si>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</si>
  <si>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</si>
  <si>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</si>
  <si>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</si>
  <si>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</si>
  <si>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</si>
  <si>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</si>
  <si>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</si>
  <si>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</si>
  <si>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</si>
  <si>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</si>
  <si>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</si>
  <si>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</si>
  <si>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</si>
  <si>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</si>
  <si>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</si>
  <si>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</si>
  <si>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</si>
  <si>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</si>
  <si>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</si>
  <si>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</si>
  <si>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</si>
  <si>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</si>
  <si>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</si>
  <si>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</si>
  <si>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</si>
  <si>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</si>
  <si>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</si>
  <si>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</si>
  <si>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</si>
  <si>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</si>
  <si>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</si>
  <si>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</si>
  <si>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</si>
  <si>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</si>
  <si>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</si>
  <si>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</si>
  <si>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</si>
  <si>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</si>
  <si>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</si>
  <si>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</si>
  <si>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</si>
  <si>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</si>
  <si>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</si>
  <si>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</si>
  <si>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</si>
  <si>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</si>
  <si>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</si>
  <si>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</si>
  <si>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</si>
  <si>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</si>
  <si>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</si>
  <si>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</si>
  <si>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</si>
  <si>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</si>
  <si>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</si>
  <si>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</si>
  <si>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</si>
  <si>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</si>
  <si>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</si>
  <si>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</si>
  <si>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</si>
  <si>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</si>
  <si>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</si>
  <si>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</si>
  <si>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</si>
  <si>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</si>
  <si>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</si>
  <si>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</si>
  <si>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</si>
  <si>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</si>
  <si>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</si>
  <si>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</si>
  <si>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</si>
  <si>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</si>
  <si>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</si>
  <si>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</si>
  <si>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</si>
  <si>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</si>
  <si>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</si>
  <si>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</si>
  <si>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</si>
  <si>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</si>
  <si>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</si>
  <si>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</si>
  <si>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</si>
  <si>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</si>
  <si>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</si>
  <si>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</si>
  <si>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</si>
  <si>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</si>
  <si>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</si>
  <si>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</si>
  <si>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</si>
  <si>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</si>
  <si>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</si>
  <si>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</si>
  <si>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</si>
  <si>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</si>
  <si>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</si>
  <si>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</si>
  <si>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</si>
  <si>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</si>
  <si>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</si>
  <si>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</si>
  <si>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</si>
  <si>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</si>
  <si>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</si>
  <si>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</si>
  <si>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</si>
  <si>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</si>
  <si>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</si>
  <si>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</si>
  <si>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</si>
  <si>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</si>
  <si>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</si>
  <si>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</si>
  <si>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</si>
  <si>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</si>
  <si>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</si>
  <si>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</si>
  <si>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</si>
  <si>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</si>
  <si>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</si>
  <si>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</si>
  <si>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</si>
  <si>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</si>
  <si>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</si>
  <si>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</si>
  <si>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</si>
  <si>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</si>
  <si>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</si>
  <si>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</si>
  <si>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</si>
  <si>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</si>
  <si>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</si>
  <si>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</si>
  <si>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</si>
  <si>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</si>
  <si>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</si>
  <si>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</si>
  <si>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</si>
  <si>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</si>
  <si>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</si>
  <si>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</si>
  <si>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</si>
  <si>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</si>
  <si>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</si>
  <si>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</si>
  <si>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</si>
  <si>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</si>
  <si>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</si>
  <si>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</si>
  <si>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</si>
  <si>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</si>
  <si>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</si>
  <si>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</si>
  <si>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</si>
  <si>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</si>
  <si>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</si>
  <si>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</si>
  <si>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</si>
  <si>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</si>
  <si>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</si>
  <si>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</si>
  <si>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</si>
  <si>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</si>
  <si>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</si>
  <si>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</si>
  <si>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</si>
  <si>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</si>
  <si>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</si>
  <si>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</si>
  <si>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</si>
  <si>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</si>
  <si>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</si>
  <si>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</si>
  <si>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</si>
  <si>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</si>
  <si>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</si>
  <si>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</si>
  <si>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</si>
  <si>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</si>
  <si>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</si>
  <si>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</si>
  <si>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</si>
  <si>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</si>
  <si>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</si>
  <si>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</si>
  <si>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</si>
  <si>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</si>
  <si>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</si>
  <si>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</si>
  <si>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</si>
  <si>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</si>
  <si>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</si>
  <si>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</si>
  <si>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</si>
  <si>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</si>
  <si>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</si>
  <si>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</si>
  <si>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</si>
  <si>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</si>
  <si>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</si>
  <si>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</si>
  <si>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</si>
  <si>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</si>
  <si>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</si>
  <si>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</si>
  <si>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</si>
  <si>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</si>
  <si>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</si>
  <si>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</si>
  <si>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</si>
  <si>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</si>
  <si>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</si>
  <si>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</si>
  <si>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</si>
  <si>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</si>
  <si>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</si>
  <si>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</si>
  <si>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</si>
  <si>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</si>
  <si>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</si>
  <si>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</si>
  <si>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</si>
  <si>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</si>
  <si>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</si>
  <si>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</si>
  <si>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</si>
  <si>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</si>
  <si>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</si>
  <si>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</si>
  <si>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</si>
  <si>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</si>
  <si>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</si>
  <si>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</si>
  <si>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</si>
  <si>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</si>
  <si>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</si>
  <si>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</si>
  <si>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</si>
  <si>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</si>
  <si>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</si>
  <si>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</si>
  <si>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</si>
  <si>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</si>
  <si>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</si>
  <si>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</si>
  <si>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</si>
  <si>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</si>
  <si>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</si>
  <si>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</si>
  <si>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</si>
  <si>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</si>
  <si>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</si>
  <si>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</si>
  <si>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</si>
  <si>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</si>
  <si>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</si>
  <si>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</si>
  <si>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</si>
  <si>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</si>
  <si>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</si>
  <si>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</si>
  <si>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</si>
  <si>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</si>
  <si>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</si>
  <si>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</si>
  <si>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</si>
  <si>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</si>
  <si>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</si>
  <si>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</si>
  <si>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</si>
  <si>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</si>
  <si>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</si>
  <si>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</si>
  <si>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</si>
  <si>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</si>
  <si>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</si>
  <si>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</si>
  <si>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</si>
  <si>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</si>
  <si>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</si>
  <si>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</si>
  <si>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</si>
  <si>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</si>
  <si>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</si>
  <si>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</si>
  <si>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</si>
  <si>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</si>
  <si>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</si>
  <si>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</si>
  <si>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</si>
  <si>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</si>
  <si>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</si>
  <si>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</si>
  <si>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</si>
  <si>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</si>
  <si>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</si>
  <si>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</si>
  <si>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</si>
  <si>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</si>
  <si>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</si>
  <si>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</si>
  <si>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</si>
  <si>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</si>
  <si>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</si>
  <si>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</si>
  <si>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</si>
  <si>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</si>
  <si>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</si>
  <si>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</si>
  <si>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</si>
  <si>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</si>
  <si>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</si>
  <si>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</si>
  <si>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</si>
  <si>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</si>
  <si>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</si>
  <si>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</si>
  <si>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</si>
  <si>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</si>
  <si>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</si>
  <si>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</si>
  <si>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</si>
  <si>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</si>
  <si>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</si>
  <si>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</si>
  <si>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</si>
  <si>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</si>
  <si>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</si>
  <si>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</si>
  <si>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</si>
  <si>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</si>
  <si>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</si>
  <si>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</si>
  <si>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</si>
  <si>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</si>
  <si>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</si>
  <si>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</si>
  <si>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</si>
  <si>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</si>
  <si>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</si>
  <si>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</si>
  <si>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</si>
  <si>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</si>
  <si>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</si>
  <si>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</si>
  <si>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</si>
  <si>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</si>
  <si>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</si>
  <si>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</si>
  <si>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</si>
  <si>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</si>
  <si>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</si>
  <si>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</si>
  <si>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</si>
  <si>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</si>
  <si>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</si>
  <si>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</si>
  <si>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</si>
  <si>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</si>
  <si>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</si>
  <si>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</si>
  <si>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</si>
  <si>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</si>
  <si>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</si>
  <si>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</si>
  <si>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</si>
  <si>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</si>
  <si>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</si>
  <si>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</si>
  <si>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</si>
  <si>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</si>
  <si>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</si>
  <si>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</si>
  <si>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</si>
  <si>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</si>
  <si>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</si>
  <si>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</si>
  <si>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</si>
  <si>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</si>
  <si>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</si>
  <si>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</si>
  <si>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</si>
  <si>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</si>
  <si>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</si>
  <si>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</si>
  <si>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</si>
  <si>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</si>
  <si>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</si>
  <si>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</si>
  <si>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</si>
  <si>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</si>
  <si>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</si>
  <si>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</si>
  <si>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</si>
  <si>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</si>
  <si>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</si>
  <si>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</si>
  <si>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</si>
  <si>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</si>
  <si>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</si>
  <si>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</si>
  <si>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</si>
  <si>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</si>
  <si>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</si>
  <si>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</si>
  <si>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</si>
  <si>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</si>
  <si>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</si>
  <si>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</si>
  <si>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</si>
  <si>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</si>
  <si>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</si>
  <si>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</si>
  <si>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</si>
  <si>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</si>
  <si>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</si>
  <si>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</si>
  <si>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</si>
  <si>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</si>
  <si>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</si>
  <si>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</si>
  <si>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</si>
  <si>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</si>
  <si>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</si>
  <si>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</si>
  <si>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</si>
  <si>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</si>
  <si>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</si>
  <si>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</si>
  <si>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</si>
  <si>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</si>
  <si>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</si>
  <si>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</si>
  <si>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</si>
  <si>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</si>
  <si>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</si>
  <si>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</si>
  <si>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</si>
  <si>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</si>
  <si>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</si>
  <si>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</si>
  <si>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</si>
  <si>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</si>
  <si>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</si>
  <si>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</si>
  <si>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</si>
  <si>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</si>
  <si>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</si>
  <si>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</si>
  <si>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</si>
  <si>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</si>
  <si>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</si>
  <si>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</si>
  <si>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</si>
  <si>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</si>
  <si>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</si>
  <si>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</si>
  <si>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</si>
  <si>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</si>
  <si>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</si>
  <si>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</si>
  <si>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</si>
  <si>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</si>
  <si>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</si>
  <si>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</si>
  <si>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</si>
  <si>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</si>
  <si>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</si>
  <si>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</si>
  <si>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</si>
  <si>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</si>
  <si>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</si>
  <si>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</si>
  <si>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</si>
  <si>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</si>
  <si>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</si>
  <si>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</si>
  <si>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</si>
  <si>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</si>
  <si>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</si>
  <si>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</si>
  <si>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</si>
  <si>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</si>
  <si>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</si>
  <si>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</si>
  <si>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</si>
  <si>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</si>
  <si>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</si>
  <si>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</si>
  <si>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</si>
  <si>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</si>
  <si>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</si>
  <si>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</si>
  <si>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</si>
  <si>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</si>
  <si>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</si>
  <si>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</si>
  <si>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</si>
  <si>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</si>
  <si>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</si>
  <si>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</si>
  <si>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</si>
  <si>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</si>
  <si>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</si>
  <si>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</si>
  <si>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</si>
  <si>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</si>
  <si>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</si>
  <si>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</si>
  <si>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</si>
  <si>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</si>
  <si>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</si>
  <si>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</si>
  <si>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</si>
  <si>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</si>
  <si>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</si>
  <si>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</si>
  <si>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</si>
  <si>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</si>
  <si>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</si>
  <si>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</si>
  <si>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</si>
  <si>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</si>
  <si>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</si>
  <si>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</si>
  <si>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</si>
  <si>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</si>
  <si>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</si>
  <si>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</si>
  <si>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</si>
  <si>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</si>
  <si>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</si>
  <si>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</si>
  <si>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</si>
  <si>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</si>
  <si>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</si>
  <si>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</si>
  <si>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</si>
  <si>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</si>
  <si>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</si>
  <si>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</si>
  <si>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</si>
  <si>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</si>
  <si>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</si>
  <si>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</si>
  <si>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</si>
  <si>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</si>
  <si>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</si>
  <si>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</si>
  <si>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</si>
  <si>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</si>
  <si>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</si>
  <si>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</si>
  <si>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</si>
  <si>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</si>
  <si>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</si>
  <si>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</si>
  <si>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</si>
  <si>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</si>
  <si>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</si>
  <si>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</si>
  <si>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</si>
  <si>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</si>
  <si>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</si>
  <si>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</si>
  <si>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</si>
  <si>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</si>
  <si>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</si>
  <si>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</si>
  <si>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</si>
  <si>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</si>
  <si>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</si>
  <si>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</si>
  <si>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</si>
  <si>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</si>
  <si>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</si>
  <si>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</si>
  <si>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</si>
  <si>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</si>
  <si>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</si>
  <si>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</si>
  <si>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</si>
  <si>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</si>
  <si>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</si>
  <si>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</si>
  <si>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</si>
  <si>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</si>
  <si>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</si>
  <si>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</si>
  <si>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</si>
  <si>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</si>
  <si>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</si>
  <si>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</si>
  <si>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</si>
  <si>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</si>
  <si>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</si>
  <si>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</si>
  <si>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</si>
  <si>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</si>
  <si>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</si>
  <si>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</si>
  <si>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</si>
  <si>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</si>
  <si>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</si>
  <si>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</si>
  <si>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</si>
  <si>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</si>
  <si>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</si>
  <si>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</si>
  <si>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</si>
  <si>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</si>
  <si>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</si>
  <si>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</si>
  <si>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</si>
  <si>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</si>
  <si>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</si>
  <si>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</si>
  <si>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</si>
  <si>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</si>
  <si>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</si>
  <si>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</si>
  <si>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</si>
  <si>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</si>
  <si>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</si>
  <si>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</si>
  <si>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</si>
  <si>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</si>
  <si>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</si>
  <si>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</si>
  <si>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</si>
  <si>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</si>
  <si>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</si>
  <si>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</si>
  <si>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</si>
  <si>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</si>
  <si>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</si>
  <si>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</si>
  <si>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</si>
  <si>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</si>
  <si>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</si>
  <si>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</si>
  <si>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</si>
  <si>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</si>
  <si>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</si>
  <si>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</si>
  <si>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</si>
  <si>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</si>
  <si>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</si>
  <si>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</si>
  <si>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</si>
  <si>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</si>
  <si>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</si>
  <si>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</si>
  <si>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</si>
  <si>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</si>
  <si>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</si>
  <si>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</si>
  <si>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</si>
  <si>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</si>
  <si>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</si>
  <si>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</si>
  <si>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</si>
  <si>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</si>
  <si>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</si>
  <si>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</si>
  <si>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</si>
  <si>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</si>
  <si>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</si>
  <si>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</si>
  <si>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</si>
  <si>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</si>
  <si>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</si>
  <si>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</si>
  <si>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</si>
  <si>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</si>
  <si>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</si>
  <si>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</si>
  <si>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</si>
  <si>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</si>
  <si>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</si>
  <si>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</si>
  <si>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</si>
  <si>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</si>
  <si>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</si>
  <si>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</si>
  <si>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</si>
  <si>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</si>
  <si>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</si>
  <si>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</si>
  <si>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</si>
  <si>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</si>
  <si>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</si>
  <si>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</si>
  <si>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</si>
  <si>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</si>
  <si>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</si>
  <si>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</si>
  <si>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</si>
  <si>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</si>
  <si>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</si>
  <si>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</si>
  <si>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</si>
  <si>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</si>
  <si>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</si>
  <si>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</si>
  <si>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</si>
  <si>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</si>
  <si>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</si>
  <si>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</si>
  <si>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</si>
  <si>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</si>
  <si>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</si>
  <si>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</si>
  <si>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</si>
  <si>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</si>
  <si>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</si>
  <si>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</si>
  <si>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</si>
  <si>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</si>
  <si>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</si>
  <si>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</si>
  <si>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</si>
  <si>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</si>
  <si>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</si>
  <si>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</si>
  <si>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</si>
  <si>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</si>
  <si>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</si>
  <si>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</si>
  <si>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</si>
  <si>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</si>
  <si>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</si>
  <si>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</si>
  <si>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</si>
  <si>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</si>
  <si>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</si>
  <si>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</si>
  <si>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</si>
  <si>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</si>
  <si>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</si>
  <si>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</si>
  <si>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</si>
  <si>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</si>
  <si>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</si>
  <si>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</si>
  <si>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</si>
  <si>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</si>
  <si>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</si>
  <si>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</si>
  <si>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</si>
  <si>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</si>
  <si>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</si>
  <si>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</si>
  <si>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</si>
  <si>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</si>
  <si>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</si>
  <si>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</si>
  <si>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</si>
  <si>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</si>
  <si>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</si>
  <si>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</si>
  <si>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</si>
  <si>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</si>
  <si>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</si>
  <si>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</si>
  <si>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</si>
  <si>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</si>
  <si>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</si>
  <si>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</si>
  <si>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</si>
  <si>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</si>
  <si>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</si>
  <si>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</si>
  <si>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</si>
  <si>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</si>
  <si>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</si>
  <si>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</si>
  <si>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</si>
  <si>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</si>
  <si>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</si>
  <si>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</si>
  <si>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</si>
  <si>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</si>
  <si>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</si>
  <si>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</si>
  <si>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</si>
  <si>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</si>
  <si>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</si>
  <si>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</si>
  <si>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</si>
  <si>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</si>
  <si>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</si>
  <si>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</si>
  <si>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</si>
  <si>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</si>
  <si>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</si>
  <si>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</si>
  <si>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</si>
  <si>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</si>
  <si>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</si>
  <si>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</si>
  <si>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</si>
  <si>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</si>
  <si>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</si>
  <si>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</si>
  <si>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</si>
  <si>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</si>
  <si>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</si>
  <si>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</si>
  <si>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</si>
  <si>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</si>
  <si>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</si>
  <si>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</si>
  <si>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</si>
  <si>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</si>
  <si>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</si>
  <si>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</si>
  <si>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</si>
  <si>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</si>
  <si>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</si>
  <si>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</si>
  <si>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</si>
  <si>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</si>
  <si>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</si>
  <si>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</si>
  <si>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</si>
  <si>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</si>
  <si>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</si>
  <si>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</si>
  <si>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</si>
  <si>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</si>
  <si>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</si>
  <si>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</si>
  <si>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</si>
  <si>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</si>
  <si>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</si>
  <si>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</si>
  <si>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</si>
  <si>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</si>
  <si>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</si>
  <si>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</si>
  <si>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</si>
  <si>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</si>
  <si>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</si>
  <si>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</si>
  <si>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</si>
  <si>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</si>
  <si>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</si>
  <si>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</si>
  <si>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</si>
  <si>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</si>
  <si>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</si>
  <si>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</si>
  <si>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</si>
  <si>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</si>
  <si>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</si>
  <si>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</si>
  <si>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</si>
  <si>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</si>
  <si>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</si>
  <si>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</si>
  <si>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</si>
  <si>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</si>
  <si>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</si>
  <si>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</si>
  <si>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</si>
  <si>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</si>
  <si>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</si>
  <si>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</si>
  <si>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</si>
  <si>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</si>
  <si>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</si>
  <si>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</si>
  <si>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</si>
  <si>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</si>
  <si>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</si>
  <si>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</si>
  <si>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</si>
  <si>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</si>
  <si>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</si>
  <si>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</si>
  <si>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</si>
  <si>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</si>
  <si>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</si>
  <si>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</si>
  <si>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</si>
  <si>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</si>
  <si>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</si>
  <si>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</si>
  <si>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</si>
  <si>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</si>
  <si>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</si>
  <si>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</si>
  <si>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</si>
  <si>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</si>
  <si>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</si>
  <si>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</si>
  <si>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</si>
  <si>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</si>
  <si>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</si>
  <si>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</si>
  <si>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</si>
  <si>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</si>
  <si>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</si>
  <si>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</si>
  <si>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</si>
  <si>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</si>
  <si>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</si>
  <si>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</si>
  <si>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</si>
  <si>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</si>
  <si>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</si>
  <si>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</si>
  <si>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</si>
  <si>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</si>
  <si>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</si>
  <si>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</si>
  <si>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</si>
  <si>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</si>
  <si>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</si>
  <si>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</si>
  <si>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</si>
  <si>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</si>
  <si>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</si>
  <si>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</si>
  <si>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</si>
  <si>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</si>
  <si>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</si>
  <si>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</si>
  <si>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</si>
  <si>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</si>
  <si>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</si>
  <si>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</si>
  <si>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</si>
  <si>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</si>
  <si>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</si>
  <si>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</si>
  <si>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</si>
  <si>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</si>
  <si>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</si>
  <si>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</si>
  <si>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</si>
  <si>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</si>
  <si>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</si>
  <si>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</si>
  <si>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</si>
  <si>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</si>
  <si>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</si>
  <si>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</si>
  <si>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</si>
  <si>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</si>
  <si>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</si>
  <si>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</si>
  <si>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</si>
  <si>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</si>
  <si>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</si>
  <si>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</si>
  <si>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</si>
  <si>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</si>
  <si>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</si>
  <si>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</si>
  <si>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</si>
  <si>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</si>
  <si>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</si>
  <si>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</si>
  <si>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</si>
  <si>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</si>
  <si>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</si>
  <si>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</si>
  <si>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</si>
  <si>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</si>
  <si>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</si>
  <si>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</si>
  <si>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</si>
  <si>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</si>
  <si>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</si>
  <si>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</si>
  <si>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</si>
  <si>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</si>
  <si>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</si>
  <si>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</si>
  <si>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</si>
  <si>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</si>
  <si>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</si>
  <si>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</si>
  <si>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</si>
  <si>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</si>
  <si>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</si>
  <si>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</si>
  <si>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</si>
  <si>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</si>
  <si>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</si>
  <si>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</si>
  <si>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</si>
  <si>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</si>
  <si>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</si>
  <si>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</si>
  <si>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</si>
  <si>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</si>
  <si>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</si>
  <si>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</si>
  <si>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</si>
  <si>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</si>
  <si>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</si>
  <si>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</si>
  <si>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</si>
  <si>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</si>
  <si>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</si>
  <si>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</si>
  <si>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</si>
  <si>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</si>
  <si>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</si>
  <si>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</si>
  <si>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</si>
  <si>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</si>
  <si>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</si>
  <si>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</si>
  <si>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</si>
  <si>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</si>
  <si>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</si>
  <si>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</si>
  <si>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</si>
  <si>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</si>
  <si>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</si>
  <si>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</si>
  <si>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</si>
  <si>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</si>
  <si>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</si>
  <si>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</si>
  <si>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</si>
  <si>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</si>
  <si>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</si>
  <si>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</si>
  <si>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</si>
  <si>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</si>
  <si>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</si>
  <si>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</si>
  <si>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</si>
  <si>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</si>
  <si>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</si>
  <si>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</si>
  <si>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</si>
  <si>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</si>
  <si>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</si>
  <si>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</si>
  <si>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</si>
  <si>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</si>
  <si>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</si>
  <si>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</si>
  <si>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</si>
  <si>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</si>
  <si>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</si>
  <si>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</si>
  <si>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</si>
  <si>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</si>
  <si>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</si>
  <si>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</si>
  <si>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</si>
  <si>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</si>
  <si>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</si>
  <si>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</si>
  <si>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</si>
  <si>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</si>
  <si>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</si>
  <si>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</si>
  <si>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</si>
  <si>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</si>
  <si>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</si>
  <si>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</si>
  <si>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</si>
  <si>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</si>
  <si>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</si>
  <si>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</si>
  <si>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</si>
  <si>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</si>
  <si>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</si>
  <si>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</si>
  <si>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</si>
  <si>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</si>
  <si>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</si>
  <si>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</si>
  <si>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</si>
  <si>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</si>
  <si>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</si>
  <si>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</si>
  <si>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</si>
  <si>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</si>
  <si>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</si>
  <si>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</si>
  <si>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</si>
  <si>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</si>
  <si>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</si>
  <si>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</si>
  <si>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</si>
  <si>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</si>
  <si>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</si>
  <si>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</si>
  <si>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</si>
  <si>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</si>
  <si>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</si>
  <si>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</si>
  <si>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</si>
  <si>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</si>
  <si>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</si>
  <si>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</si>
  <si>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</si>
  <si>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</si>
  <si>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</si>
  <si>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</si>
  <si>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</si>
  <si>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</si>
  <si>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</si>
  <si>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</si>
  <si>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</si>
  <si>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</si>
  <si>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</si>
  <si>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</si>
  <si>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</si>
  <si>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</si>
  <si>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</si>
  <si>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</si>
  <si>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</si>
  <si>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</si>
  <si>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</si>
  <si>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</si>
  <si>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</si>
  <si>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</si>
  <si>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</si>
  <si>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</si>
  <si>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</si>
  <si>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</si>
  <si>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</si>
  <si>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</si>
  <si>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</si>
  <si>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</si>
  <si>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</si>
  <si>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</si>
  <si>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</si>
  <si>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</si>
  <si>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</si>
  <si>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</si>
  <si>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</si>
  <si>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</si>
  <si>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</si>
  <si>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</si>
  <si>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</si>
  <si>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</si>
  <si>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</si>
  <si>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</si>
  <si>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</si>
  <si>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</si>
  <si>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</si>
  <si>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</si>
  <si>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</si>
  <si>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</si>
  <si>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</si>
  <si>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</si>
  <si>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</si>
  <si>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</si>
  <si>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</si>
  <si>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</si>
  <si>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</si>
  <si>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</si>
  <si>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</si>
  <si>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</si>
  <si>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</si>
  <si>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</si>
  <si>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</si>
  <si>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</si>
  <si>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</si>
  <si>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</si>
  <si>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</si>
  <si>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</si>
  <si>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</si>
  <si>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</si>
  <si>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</si>
  <si>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</si>
  <si>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</si>
  <si>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</si>
  <si>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</si>
  <si>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</si>
  <si>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</si>
  <si>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</si>
  <si>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</si>
  <si>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</si>
  <si>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</si>
  <si>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</si>
  <si>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</si>
  <si>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</si>
  <si>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</si>
  <si>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</si>
  <si>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</si>
  <si>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</si>
  <si>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</si>
  <si>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</si>
  <si>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</si>
  <si>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</si>
  <si>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</si>
  <si>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</si>
  <si>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</si>
  <si>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</si>
  <si>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</si>
  <si>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</si>
  <si>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</si>
  <si>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</si>
  <si>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</si>
  <si>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</si>
  <si>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</si>
  <si>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</si>
  <si>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</si>
  <si>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</si>
  <si>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</si>
  <si>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</si>
  <si>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</si>
  <si>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</si>
  <si>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</si>
  <si>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</si>
  <si>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</si>
  <si>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</si>
  <si>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</si>
  <si>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</si>
  <si>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</si>
  <si>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</si>
  <si>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</si>
  <si>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</si>
  <si>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</si>
  <si>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</si>
  <si>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</si>
  <si>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</si>
  <si>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</si>
  <si>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</si>
  <si>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</si>
  <si>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</si>
  <si>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</si>
  <si>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</si>
  <si>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</si>
  <si>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</si>
  <si>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</si>
  <si>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</si>
  <si>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</si>
  <si>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</si>
  <si>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</si>
  <si>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</si>
  <si>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</si>
  <si>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</si>
  <si>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</si>
  <si>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</si>
  <si>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</si>
  <si>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</si>
  <si>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</si>
  <si>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</si>
  <si>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</si>
  <si>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</si>
  <si>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</si>
  <si>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</si>
  <si>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</si>
  <si>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</si>
  <si>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</si>
  <si>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</si>
  <si>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</si>
  <si>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</si>
  <si>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</si>
  <si>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</si>
  <si>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</si>
  <si>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</si>
  <si>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</si>
  <si>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</si>
  <si>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</si>
  <si>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</si>
  <si>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</si>
  <si>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</si>
  <si>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</si>
  <si>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</si>
  <si>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</si>
  <si>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</si>
  <si>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</si>
  <si>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</si>
  <si>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</si>
  <si>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</si>
  <si>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</si>
  <si>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</si>
  <si>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</si>
  <si>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</si>
  <si>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</si>
  <si>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</si>
  <si>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</si>
  <si>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</si>
  <si>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</si>
  <si>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</si>
  <si>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</si>
  <si>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</si>
  <si>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</si>
  <si>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</si>
  <si>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</si>
  <si>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</si>
  <si>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</si>
  <si>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</si>
  <si>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</si>
  <si>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</si>
  <si>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</si>
  <si>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</si>
  <si>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</si>
  <si>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</si>
  <si>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</si>
  <si>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</si>
  <si>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</si>
  <si>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</si>
  <si>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</si>
  <si>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</si>
  <si>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</si>
  <si>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</si>
  <si>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</si>
  <si>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</si>
  <si>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</si>
  <si>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</si>
  <si>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</si>
  <si>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</si>
  <si>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</si>
  <si>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</si>
  <si>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</si>
  <si>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</si>
  <si>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</si>
  <si>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</si>
  <si>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</si>
  <si>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</si>
  <si>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</si>
  <si>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</si>
  <si>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</si>
  <si>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</si>
  <si>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</si>
  <si>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</si>
  <si>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</si>
  <si>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</si>
  <si>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</si>
  <si>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</si>
  <si>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</si>
  <si>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</si>
  <si>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</si>
  <si>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</si>
  <si>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</si>
  <si>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</si>
  <si>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</si>
  <si>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</si>
  <si>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</si>
  <si>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</si>
  <si>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</si>
  <si>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</si>
  <si>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</si>
  <si>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</si>
  <si>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</si>
  <si>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</si>
  <si>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</si>
  <si>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</si>
  <si>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</si>
  <si>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</si>
  <si>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</si>
  <si>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</si>
  <si>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</si>
  <si>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</si>
  <si>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</si>
  <si>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</si>
  <si>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</si>
  <si>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</si>
  <si>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</si>
  <si>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</si>
  <si>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</si>
  <si>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</si>
  <si>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</si>
  <si>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</si>
  <si>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</si>
  <si>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</si>
  <si>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</si>
  <si>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</si>
  <si>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</si>
  <si>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</si>
  <si>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</si>
  <si>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</si>
  <si>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</si>
  <si>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</si>
  <si>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</si>
  <si>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</si>
  <si>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</si>
  <si>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</si>
  <si>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</si>
  <si>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</si>
  <si>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</si>
  <si>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</si>
  <si>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</si>
  <si>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</si>
  <si>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</si>
  <si>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</si>
  <si>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</si>
  <si>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</si>
  <si>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</si>
  <si>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</si>
  <si>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</si>
  <si>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</si>
  <si>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</si>
  <si>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</si>
  <si>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</si>
  <si>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</si>
  <si>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</si>
  <si>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</si>
  <si>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</si>
  <si>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</si>
  <si>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</si>
  <si>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</si>
  <si>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</si>
  <si>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</si>
  <si>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</si>
  <si>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</si>
  <si>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</si>
  <si>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</si>
  <si>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</si>
  <si>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</si>
  <si>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</si>
  <si>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</si>
  <si>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</si>
  <si>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</si>
  <si>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</si>
  <si>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</si>
  <si>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</si>
  <si>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</si>
  <si>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</si>
  <si>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</si>
  <si>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</si>
  <si>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</si>
  <si>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</si>
  <si>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</si>
  <si>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</si>
  <si>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</si>
  <si>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</si>
  <si>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</si>
  <si>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</si>
  <si>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</si>
  <si>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</si>
  <si>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</si>
  <si>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</si>
  <si>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</si>
  <si>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</si>
  <si>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</si>
  <si>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</si>
  <si>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</si>
  <si>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</si>
  <si>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</si>
  <si>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</si>
  <si>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</si>
  <si>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</si>
  <si>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</si>
  <si>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</si>
  <si>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</si>
  <si>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</si>
  <si>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</si>
  <si>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</si>
  <si>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</si>
  <si>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</si>
  <si>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</si>
  <si>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</si>
  <si>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</si>
  <si>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</si>
  <si>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</si>
  <si>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</si>
  <si>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</si>
  <si>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</si>
  <si>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</si>
  <si>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</si>
  <si>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</si>
  <si>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</si>
  <si>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</si>
  <si>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</si>
  <si>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</si>
  <si>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</si>
  <si>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</si>
  <si>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</si>
  <si>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</si>
  <si>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</si>
  <si>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</si>
  <si>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</si>
  <si>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</si>
  <si>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</si>
  <si>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</si>
  <si>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</si>
  <si>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</si>
  <si>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</si>
  <si>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</si>
  <si>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</si>
  <si>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</si>
  <si>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</si>
  <si>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</si>
  <si>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</si>
  <si>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</si>
  <si>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</si>
  <si>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</si>
  <si>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</si>
  <si>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</si>
  <si>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</si>
  <si>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</si>
  <si>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</si>
  <si>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</si>
  <si>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</si>
  <si>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</si>
  <si>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</si>
  <si>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</si>
  <si>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</si>
  <si>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</si>
  <si>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</si>
  <si>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</si>
  <si>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</si>
  <si>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</si>
  <si>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</si>
  <si>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</si>
  <si>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</si>
  <si>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</si>
  <si>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</si>
  <si>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</si>
  <si>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</si>
  <si>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</si>
  <si>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</si>
  <si>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</si>
  <si>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</si>
  <si>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</si>
  <si>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</si>
  <si>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</si>
  <si>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</si>
  <si>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</si>
  <si>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</si>
  <si>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</si>
  <si>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</si>
  <si>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</si>
  <si>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</si>
  <si>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</si>
  <si>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</si>
  <si>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</si>
  <si>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</si>
  <si>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</si>
  <si>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</si>
  <si>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</si>
  <si>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</si>
  <si>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</si>
  <si>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</si>
  <si>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</si>
  <si>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</si>
  <si>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</si>
  <si>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</si>
  <si>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</si>
  <si>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</si>
  <si>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</si>
  <si>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</si>
  <si>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</si>
  <si>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</si>
  <si>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</si>
  <si>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</si>
  <si>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</si>
  <si>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</si>
  <si>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</si>
  <si>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</si>
  <si>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</si>
  <si>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</si>
  <si>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</si>
  <si>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</si>
  <si>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</si>
  <si>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</si>
  <si>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</si>
  <si>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</si>
  <si>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</si>
  <si>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</si>
  <si>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</si>
  <si>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</si>
  <si>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</si>
  <si>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</si>
  <si>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</si>
  <si>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</si>
  <si>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</si>
  <si>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</si>
  <si>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</si>
  <si>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</si>
  <si>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</si>
  <si>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</si>
  <si>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</si>
  <si>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</si>
  <si>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</si>
  <si>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</si>
  <si>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</si>
  <si>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</si>
  <si>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</si>
  <si>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</si>
  <si>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</si>
  <si>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</si>
  <si>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</si>
  <si>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</si>
  <si>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</si>
  <si>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</si>
  <si>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</si>
  <si>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</si>
  <si>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</si>
  <si>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</si>
  <si>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</si>
  <si>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</si>
  <si>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</si>
  <si>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</si>
  <si>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</si>
  <si>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</si>
  <si>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</si>
  <si>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</si>
  <si>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</si>
  <si>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</si>
  <si>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</si>
  <si>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</si>
  <si>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</si>
  <si>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</si>
  <si>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</si>
  <si>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</si>
  <si>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</si>
  <si>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</si>
  <si>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</si>
  <si>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</si>
  <si>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</si>
  <si>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</si>
  <si>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</si>
  <si>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</si>
  <si>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</si>
  <si>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</si>
  <si>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</si>
  <si>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</si>
  <si>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</si>
  <si>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</si>
  <si>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</si>
  <si>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</si>
  <si>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</si>
  <si>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</si>
  <si>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</si>
  <si>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</si>
  <si>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</si>
  <si>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</si>
  <si>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</si>
  <si>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</si>
  <si>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</si>
  <si>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</si>
  <si>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</si>
  <si>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</si>
  <si>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</si>
  <si>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</si>
  <si>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</si>
  <si>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</si>
  <si>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</si>
  <si>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</si>
  <si>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</si>
  <si>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</si>
  <si>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</si>
  <si>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</si>
  <si>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</si>
  <si>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</si>
  <si>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</si>
  <si>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</si>
  <si>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</si>
  <si>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</si>
  <si>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</si>
  <si>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</si>
  <si>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</si>
  <si>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</si>
  <si>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</si>
  <si>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</si>
  <si>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</si>
  <si>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</si>
  <si>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</si>
  <si>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</si>
  <si>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</si>
  <si>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</si>
  <si>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</si>
  <si>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</si>
  <si>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</si>
  <si>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</si>
  <si>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</si>
  <si>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</si>
  <si>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</si>
  <si>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</si>
  <si>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</si>
  <si>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</si>
  <si>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</si>
  <si>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</si>
  <si>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</si>
  <si>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</si>
  <si>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</si>
  <si>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</si>
  <si>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</si>
  <si>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</si>
  <si>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</si>
  <si>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</si>
  <si>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</si>
  <si>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</si>
  <si>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</si>
  <si>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</si>
  <si>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</si>
  <si>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</si>
  <si>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</si>
  <si>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</si>
  <si>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</si>
  <si>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</si>
  <si>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</si>
  <si>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</si>
  <si>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</si>
  <si>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</si>
  <si>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</si>
  <si>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</si>
  <si>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</si>
  <si>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</si>
  <si>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</si>
  <si>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</si>
  <si>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</si>
  <si>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</si>
  <si>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</si>
  <si>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</si>
  <si>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</si>
  <si>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</si>
  <si>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</si>
  <si>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</si>
  <si>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</si>
  <si>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</si>
  <si>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</si>
  <si>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</si>
  <si>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</si>
  <si>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</si>
  <si>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</si>
  <si>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</si>
  <si>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</si>
  <si>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</si>
  <si>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</si>
  <si>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</si>
  <si>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</si>
  <si>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</si>
  <si>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</si>
  <si>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</si>
  <si>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</si>
  <si>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</si>
  <si>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</si>
  <si>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</si>
  <si>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</si>
  <si>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</si>
  <si>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</si>
  <si>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</si>
  <si>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</si>
  <si>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</si>
  <si>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</si>
  <si>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</si>
  <si>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</si>
  <si>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</si>
  <si>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</si>
  <si>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</si>
  <si>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</si>
  <si>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</si>
  <si>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</si>
  <si>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</si>
  <si>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</si>
  <si>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</si>
  <si>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</si>
  <si>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</si>
  <si>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</si>
  <si>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</si>
  <si>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</si>
  <si>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</si>
  <si>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</si>
  <si>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</si>
  <si>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</si>
  <si>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</si>
  <si>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</si>
  <si>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</si>
  <si>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</si>
  <si>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</si>
  <si>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</si>
  <si>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</si>
  <si>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</si>
  <si>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</si>
  <si>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</si>
  <si>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</si>
  <si>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</si>
  <si>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</si>
  <si>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</si>
  <si>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</si>
  <si>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</si>
  <si>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</si>
  <si>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</si>
  <si>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</si>
  <si>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</si>
  <si>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</si>
  <si>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</si>
  <si>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</si>
  <si>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</si>
  <si>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</si>
  <si>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</si>
  <si>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</si>
  <si>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</si>
  <si>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</si>
  <si>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</si>
  <si>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</si>
  <si>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</si>
  <si>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</si>
  <si>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</si>
  <si>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</si>
  <si>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</si>
  <si>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</si>
  <si>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</si>
  <si>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</si>
  <si>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</si>
  <si>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</si>
  <si>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</si>
  <si>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</si>
  <si>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</si>
  <si>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</si>
  <si>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</si>
  <si>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</si>
  <si>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</si>
  <si>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</si>
  <si>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</si>
  <si>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</si>
  <si>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</si>
  <si>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</si>
  <si>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</si>
  <si>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</si>
  <si>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</si>
  <si>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</si>
  <si>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</si>
  <si>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</si>
  <si>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</si>
  <si>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</si>
  <si>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</si>
  <si>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</si>
  <si>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</si>
  <si>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</si>
  <si>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</si>
  <si>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</si>
  <si>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</si>
  <si>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</si>
  <si>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</si>
  <si>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</si>
  <si>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</si>
  <si>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</si>
  <si>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</si>
  <si>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</si>
  <si>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</si>
  <si>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</si>
  <si>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</si>
  <si>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</si>
  <si>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</si>
  <si>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</si>
  <si>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</si>
  <si>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</si>
  <si>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</si>
  <si>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</si>
  <si>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</si>
  <si>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</si>
  <si>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</si>
  <si>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</si>
  <si>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</si>
  <si>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</si>
  <si>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</si>
  <si>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</si>
  <si>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</si>
  <si>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</si>
  <si>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</si>
  <si>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</si>
  <si>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</si>
  <si>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</si>
  <si>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</si>
  <si>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</si>
  <si>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</si>
  <si>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</si>
  <si>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</si>
  <si>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</si>
  <si>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</si>
  <si>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</si>
  <si>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</si>
  <si>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</si>
  <si>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</si>
  <si>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</si>
  <si>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</si>
  <si>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</si>
  <si>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</si>
  <si>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</si>
  <si>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</si>
  <si>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</si>
  <si>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</si>
  <si>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</si>
  <si>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</si>
  <si>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</si>
  <si>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</si>
  <si>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</si>
  <si>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</si>
  <si>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</si>
  <si>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</si>
  <si>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</si>
  <si>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</si>
  <si>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</si>
  <si>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</si>
  <si>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</si>
  <si>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</si>
  <si>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</si>
  <si>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</si>
  <si>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</si>
  <si>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</si>
  <si>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</si>
  <si>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</si>
  <si>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</si>
  <si>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</si>
  <si>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</si>
  <si>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</si>
  <si>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</si>
  <si>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</si>
  <si>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</si>
  <si>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</si>
  <si>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</si>
  <si>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</si>
  <si>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</si>
  <si>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</si>
  <si>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</si>
  <si>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</si>
  <si>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</si>
  <si>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</si>
  <si>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</si>
  <si>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</si>
  <si>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</si>
  <si>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</si>
  <si>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</si>
  <si>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</si>
  <si>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</si>
  <si>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</si>
  <si>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</si>
  <si>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</si>
  <si>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</si>
  <si>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</si>
  <si>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</si>
  <si>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</si>
  <si>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</si>
  <si>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</si>
  <si>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</si>
  <si>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</si>
  <si>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</si>
  <si>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</si>
  <si>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</si>
  <si>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</si>
  <si>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</si>
  <si>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</si>
  <si>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</si>
  <si>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</si>
  <si>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</si>
  <si>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</si>
  <si>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</si>
  <si>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</si>
  <si>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</si>
  <si>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</si>
  <si>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</si>
  <si>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</si>
  <si>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</si>
  <si>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</si>
  <si>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</si>
  <si>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</si>
  <si>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</si>
  <si>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</si>
  <si>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</si>
  <si>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</si>
  <si>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</si>
  <si>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</si>
  <si>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</si>
  <si>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</si>
  <si>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</si>
  <si>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</si>
  <si>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</si>
  <si>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</si>
  <si>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</si>
  <si>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</si>
  <si>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</si>
  <si>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</si>
  <si>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</si>
  <si>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</si>
  <si>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</si>
  <si>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</si>
  <si>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</si>
  <si>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</si>
  <si>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</si>
  <si>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</si>
  <si>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</si>
  <si>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</si>
  <si>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</si>
  <si>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</si>
  <si>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</si>
  <si>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</si>
  <si>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</si>
  <si>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</si>
  <si>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</si>
  <si>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</si>
  <si>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</si>
  <si>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</si>
  <si>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</si>
  <si>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</si>
  <si>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</si>
  <si>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</si>
  <si>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</si>
  <si>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</si>
  <si>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</si>
  <si>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</si>
  <si>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</si>
  <si>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</si>
  <si>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</si>
  <si>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</si>
  <si>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</si>
  <si>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</si>
  <si>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</si>
  <si>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</si>
  <si>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</si>
  <si>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</si>
  <si>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</si>
  <si>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</si>
  <si>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</si>
  <si>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</si>
  <si>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</si>
  <si>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</si>
  <si>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</si>
  <si>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</si>
  <si>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</si>
  <si>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</si>
  <si>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</si>
  <si>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</si>
  <si>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</si>
  <si>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</si>
  <si>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</si>
  <si>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</si>
  <si>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</si>
  <si>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</si>
  <si>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</si>
  <si>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</si>
  <si>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</si>
  <si>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</si>
  <si>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</si>
  <si>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</si>
  <si>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</si>
  <si>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</si>
  <si>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</si>
  <si>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</si>
  <si>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</si>
  <si>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</si>
  <si>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</si>
  <si>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</si>
  <si>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</si>
  <si>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</si>
  <si>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</si>
  <si>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</si>
  <si>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</si>
  <si>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</si>
  <si>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</si>
  <si>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</si>
  <si>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</si>
  <si>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</si>
  <si>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</si>
  <si>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</si>
  <si>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</si>
  <si>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</si>
  <si>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</si>
  <si>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</si>
  <si>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</si>
  <si>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</si>
  <si>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</si>
  <si>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</si>
  <si>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</si>
  <si>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</si>
  <si>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</si>
  <si>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</si>
  <si>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</si>
  <si>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</si>
  <si>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</si>
  <si>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</si>
  <si>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</si>
  <si>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</si>
  <si>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</si>
  <si>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</si>
  <si>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</si>
  <si>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</si>
  <si>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</si>
  <si>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</si>
  <si>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</si>
  <si>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</si>
  <si>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</si>
  <si>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</si>
  <si>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</si>
  <si>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</si>
  <si>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</si>
  <si>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</si>
  <si>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</si>
  <si>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</si>
  <si>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</si>
  <si>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</si>
  <si>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</si>
  <si>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</si>
  <si>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</si>
  <si>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</si>
  <si>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</si>
  <si>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</si>
  <si>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</si>
  <si>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</si>
  <si>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</si>
  <si>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</si>
  <si>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</si>
  <si>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</si>
  <si>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</si>
  <si>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</si>
  <si>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</si>
  <si>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</si>
  <si>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</si>
  <si>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</si>
  <si>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</si>
  <si>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</si>
  <si>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</si>
  <si>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</si>
  <si>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</si>
  <si>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</si>
  <si>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</si>
  <si>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</si>
  <si>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</si>
  <si>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</si>
  <si>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</si>
  <si>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</si>
  <si>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</si>
  <si>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</si>
  <si>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</si>
  <si>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</si>
  <si>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</si>
  <si>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</si>
  <si>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</si>
  <si>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</si>
  <si>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</si>
  <si>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</si>
  <si>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</si>
  <si>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</si>
  <si>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</si>
  <si>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</si>
  <si>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</si>
  <si>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</si>
  <si>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</si>
  <si>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</si>
  <si>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</si>
  <si>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</si>
  <si>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</si>
  <si>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</si>
  <si>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</si>
  <si>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</si>
  <si>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</si>
  <si>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</si>
  <si>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</si>
  <si>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</si>
  <si>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</si>
  <si>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</si>
  <si>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</si>
  <si>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</si>
  <si>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</si>
  <si>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</si>
  <si>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</si>
  <si>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</si>
  <si>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</si>
  <si>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</si>
  <si>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</si>
  <si>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</si>
  <si>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</si>
  <si>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</si>
  <si>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</si>
  <si>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</si>
  <si>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</si>
  <si>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</si>
  <si>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</si>
  <si>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</si>
  <si>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</si>
  <si>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</si>
  <si>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</si>
  <si>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</si>
  <si>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</si>
  <si>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</si>
  <si>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</si>
  <si>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</si>
  <si>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</si>
  <si>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</si>
  <si>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</si>
  <si>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</si>
  <si>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</si>
  <si>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</si>
  <si>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</si>
  <si>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</si>
  <si>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</si>
  <si>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</si>
  <si>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</si>
  <si>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</si>
  <si>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</si>
  <si>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</si>
  <si>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</si>
  <si>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</si>
  <si>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</si>
  <si>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</si>
  <si>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</si>
  <si>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</si>
  <si>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</si>
  <si>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</si>
  <si>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</si>
  <si>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</si>
  <si>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</si>
  <si>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</si>
  <si>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</si>
  <si>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</si>
  <si>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</si>
  <si>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</si>
  <si>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</si>
  <si>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</si>
  <si>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</si>
  <si>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</si>
  <si>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</si>
  <si>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</si>
  <si>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</si>
  <si>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</si>
  <si>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</si>
  <si>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</si>
  <si>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</si>
  <si>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</si>
  <si>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</si>
  <si>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</si>
  <si>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</si>
  <si>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</si>
  <si>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</si>
  <si>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</si>
  <si>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</si>
  <si>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</si>
  <si>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</si>
  <si>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</si>
  <si>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</si>
  <si>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</si>
  <si>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</si>
  <si>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</si>
  <si>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</si>
  <si>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</si>
  <si>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</si>
  <si>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</si>
  <si>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</si>
  <si>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</si>
  <si>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</si>
  <si>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</si>
  <si>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</si>
  <si>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</si>
  <si>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</si>
  <si>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</si>
  <si>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</si>
  <si>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</si>
  <si>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</si>
  <si>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</si>
  <si>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</si>
  <si>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</si>
  <si>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</si>
  <si>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</si>
  <si>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</si>
  <si>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</si>
  <si>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</si>
  <si>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</si>
  <si>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</si>
  <si>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</si>
  <si>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</si>
  <si>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</si>
  <si>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</si>
  <si>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</si>
  <si>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</si>
  <si>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</si>
  <si>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</si>
  <si>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</si>
  <si>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</si>
  <si>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</si>
  <si>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</si>
  <si>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</si>
  <si>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</si>
  <si>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</si>
  <si>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</si>
  <si>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</si>
  <si>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</si>
  <si>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</si>
  <si>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</si>
  <si>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</si>
  <si>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</si>
  <si>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</si>
  <si>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</si>
  <si>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</si>
  <si>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</si>
  <si>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</si>
  <si>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</si>
  <si>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</si>
  <si>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</si>
  <si>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</si>
  <si>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</si>
  <si>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</si>
  <si>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</si>
  <si>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</si>
  <si>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</si>
  <si>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</si>
  <si>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</si>
  <si>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</si>
  <si>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</si>
  <si>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</si>
  <si>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</si>
  <si>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</si>
  <si>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</si>
  <si>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</si>
  <si>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</si>
  <si>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</si>
  <si>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</si>
  <si>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</si>
  <si>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</si>
  <si>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</si>
  <si>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</si>
  <si>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</si>
  <si>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</si>
  <si>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</si>
  <si>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</si>
  <si>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</si>
  <si>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</si>
  <si>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</si>
  <si>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</si>
  <si>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</si>
  <si>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</si>
  <si>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</si>
  <si>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</si>
  <si>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</si>
  <si>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</si>
  <si>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</si>
  <si>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</si>
  <si>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</si>
  <si>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</si>
  <si>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</si>
  <si>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</si>
  <si>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</si>
  <si>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</si>
  <si>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</si>
  <si>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</si>
  <si>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</si>
  <si>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</si>
  <si>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</si>
  <si>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</si>
  <si>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</si>
  <si>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</si>
  <si>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</si>
  <si>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</si>
  <si>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</si>
  <si>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</si>
  <si>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</si>
  <si>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</si>
  <si>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</si>
  <si>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</si>
  <si>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</si>
  <si>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</si>
  <si>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</si>
  <si>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</si>
  <si>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</si>
  <si>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</si>
  <si>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</si>
  <si>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</si>
  <si>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</si>
  <si>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</si>
  <si>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</si>
  <si>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</si>
  <si>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</si>
  <si>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</si>
  <si>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</si>
  <si>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</si>
  <si>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</si>
  <si>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</si>
  <si>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</si>
  <si>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</si>
  <si>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</si>
  <si>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</si>
  <si>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</si>
  <si>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</si>
  <si>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</si>
  <si>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</si>
  <si>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</si>
  <si>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</si>
  <si>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</si>
  <si>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</si>
  <si>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</si>
  <si>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</si>
  <si>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</si>
  <si>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</si>
  <si>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</si>
  <si>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</si>
  <si>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</si>
  <si>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</si>
  <si>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</si>
  <si>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</si>
  <si>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</si>
  <si>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</si>
  <si>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</si>
  <si>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</si>
  <si>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</si>
  <si>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</si>
  <si>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</si>
  <si>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</si>
  <si>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</si>
  <si>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</si>
  <si>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</si>
  <si>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</si>
  <si>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</si>
  <si>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</si>
  <si>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</si>
  <si>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</si>
  <si>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</si>
  <si>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</si>
  <si>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</si>
  <si>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</si>
  <si>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</si>
  <si>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</si>
  <si>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</si>
  <si>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</si>
  <si>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</si>
  <si>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</si>
  <si>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</si>
  <si>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</si>
  <si>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</si>
  <si>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</si>
  <si>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</si>
  <si>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</si>
  <si>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</si>
  <si>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</si>
  <si>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</si>
  <si>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</si>
  <si>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</si>
  <si>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</si>
  <si>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</si>
  <si>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</si>
  <si>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</si>
  <si>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</si>
  <si>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</si>
  <si>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</si>
  <si>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</si>
  <si>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</si>
  <si>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</si>
  <si>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</si>
  <si>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</si>
  <si>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</si>
  <si>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</si>
  <si>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</si>
  <si>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</si>
  <si>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</si>
  <si>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</si>
  <si>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</si>
  <si>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</si>
  <si>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</si>
  <si>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</si>
  <si>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</si>
  <si>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</si>
  <si>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</si>
  <si>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</si>
  <si>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</si>
  <si>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</si>
  <si>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</si>
  <si>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</si>
  <si>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</si>
  <si>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</si>
  <si>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</si>
  <si>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</si>
  <si>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</si>
  <si>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</si>
  <si>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</si>
  <si>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</si>
  <si>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</si>
  <si>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</si>
  <si>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</si>
  <si>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</si>
  <si>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</si>
  <si>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</si>
  <si>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</si>
  <si>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</si>
  <si>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</si>
  <si>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</si>
  <si>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</si>
  <si>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</si>
  <si>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</si>
  <si>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</si>
  <si>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</si>
  <si>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</si>
  <si>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</si>
  <si>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</si>
  <si>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</si>
  <si>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</si>
  <si>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</si>
  <si>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</si>
  <si>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</si>
  <si>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</si>
  <si>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</si>
  <si>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</si>
  <si>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</si>
  <si>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</si>
  <si>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</si>
  <si>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</si>
  <si>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</si>
  <si>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</si>
  <si>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</si>
  <si>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</si>
  <si>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</si>
  <si>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</si>
  <si>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</si>
  <si>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</si>
  <si>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</si>
  <si>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</si>
  <si>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</si>
  <si>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</si>
  <si>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</si>
  <si>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</si>
  <si>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</si>
  <si>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</si>
  <si>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</si>
  <si>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</si>
  <si>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</si>
  <si>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</si>
  <si>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</si>
  <si>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</si>
  <si>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</si>
  <si>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</si>
  <si>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</si>
  <si>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</si>
  <si>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</si>
  <si>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</si>
  <si>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</si>
  <si>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</si>
  <si>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</si>
  <si>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</si>
  <si>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</si>
  <si>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</si>
  <si>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</si>
  <si>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</si>
  <si>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</si>
  <si>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</si>
  <si>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</si>
  <si>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</si>
  <si>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</si>
  <si>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</si>
  <si>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</si>
  <si>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</si>
  <si>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</si>
  <si>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</si>
  <si>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</si>
  <si>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</si>
  <si>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</si>
  <si>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</si>
  <si>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</si>
  <si>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</si>
  <si>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</si>
  <si>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</si>
  <si>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</si>
  <si>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</si>
  <si>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</si>
  <si>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</si>
  <si>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</si>
  <si>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</si>
  <si>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</si>
  <si>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</si>
  <si>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</si>
  <si>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</si>
  <si>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</si>
  <si>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</si>
  <si>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</si>
  <si>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</si>
  <si>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</si>
  <si>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</si>
  <si>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</si>
  <si>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</si>
  <si>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</si>
  <si>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</si>
  <si>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</si>
  <si>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</si>
  <si>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</si>
  <si>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</si>
  <si>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</si>
  <si>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</si>
  <si>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</si>
  <si>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</si>
  <si>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</si>
  <si>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</si>
  <si>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</si>
  <si>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</si>
  <si>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</si>
  <si>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</si>
  <si>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</si>
  <si>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</si>
  <si>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</si>
  <si>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</si>
  <si>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</si>
  <si>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</si>
  <si>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</si>
  <si>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</si>
  <si>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</si>
  <si>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</si>
  <si>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</si>
  <si>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</si>
  <si>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</si>
  <si>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</si>
  <si>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</si>
  <si>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</si>
  <si>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</si>
  <si>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</si>
  <si>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</si>
  <si>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</si>
  <si>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</si>
  <si>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</si>
  <si>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</si>
  <si>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</si>
  <si>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</si>
  <si>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</si>
  <si>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</si>
  <si>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</si>
  <si>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</si>
  <si>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</si>
  <si>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</si>
  <si>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</si>
  <si>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</si>
  <si>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</si>
  <si>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</si>
  <si>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</si>
  <si>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</si>
  <si>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</si>
  <si>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</si>
  <si>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</si>
  <si>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</si>
  <si>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</si>
  <si>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</si>
  <si>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</si>
  <si>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</si>
  <si>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</si>
  <si>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</si>
  <si>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</si>
  <si>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</si>
  <si>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</si>
  <si>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</si>
  <si>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</si>
  <si>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</si>
  <si>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</si>
  <si>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</si>
  <si>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</si>
  <si>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</si>
  <si>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</si>
  <si>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</si>
  <si>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</si>
  <si>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</si>
  <si>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</si>
  <si>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</si>
  <si>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</si>
  <si>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</si>
  <si>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</si>
  <si>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</si>
  <si>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</si>
  <si>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</si>
  <si>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</si>
  <si>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</si>
  <si>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</si>
  <si>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</si>
  <si>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</si>
  <si>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</si>
  <si>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</si>
  <si>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</si>
  <si>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</si>
  <si>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</si>
  <si>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</si>
  <si>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</si>
  <si>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</si>
  <si>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</si>
  <si>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</si>
  <si>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</si>
  <si>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</si>
  <si>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</si>
  <si>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</si>
  <si>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</si>
  <si>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</si>
  <si>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</si>
  <si>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</si>
  <si>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</si>
  <si>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</si>
  <si>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</si>
  <si>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</si>
  <si>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</si>
  <si>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</si>
  <si>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</si>
  <si>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</si>
  <si>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</si>
  <si>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</si>
  <si>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</si>
  <si>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</si>
  <si>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</si>
  <si>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</si>
  <si>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</si>
  <si>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</si>
  <si>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</si>
  <si>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</si>
  <si>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</si>
  <si>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</si>
  <si>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</si>
  <si>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</si>
  <si>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</si>
  <si>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</si>
  <si>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</si>
  <si>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</si>
  <si>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</si>
  <si>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</si>
  <si>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</si>
  <si>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</si>
  <si>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</si>
  <si>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</si>
  <si>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</si>
  <si>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</si>
  <si>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</si>
  <si>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</si>
  <si>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</si>
  <si>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</si>
  <si>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</si>
  <si>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</si>
  <si>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</si>
  <si>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</si>
  <si>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</si>
  <si>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</si>
  <si>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</si>
  <si>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</si>
  <si>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</si>
  <si>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</si>
  <si>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</si>
  <si>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</si>
  <si>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</si>
  <si>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</si>
  <si>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</si>
  <si>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</si>
  <si>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</si>
  <si>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</si>
  <si>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</si>
  <si>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</si>
  <si>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</si>
  <si>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</si>
  <si>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</si>
  <si>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</si>
  <si>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</si>
  <si>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</si>
  <si>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</si>
  <si>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</si>
  <si>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</si>
  <si>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</si>
  <si>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</si>
  <si>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</si>
  <si>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</si>
  <si>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</si>
  <si>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</si>
  <si>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</si>
  <si>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</si>
  <si>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</si>
  <si>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</si>
  <si>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</si>
  <si>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</si>
  <si>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</si>
  <si>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</si>
  <si>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</si>
  <si>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</si>
  <si>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</si>
  <si>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</si>
  <si>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</si>
  <si>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</si>
  <si>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</si>
  <si>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</si>
  <si>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</si>
  <si>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</si>
  <si>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</si>
  <si>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</si>
  <si>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</si>
  <si>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</si>
  <si>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</si>
  <si>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</si>
  <si>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</si>
  <si>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</si>
  <si>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</si>
  <si>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</si>
  <si>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</si>
  <si>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</si>
  <si>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</si>
  <si>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</si>
  <si>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</si>
  <si>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</si>
  <si>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</si>
  <si>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</si>
  <si>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</si>
  <si>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</si>
  <si>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</si>
  <si>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</si>
  <si>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</si>
  <si>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</si>
  <si>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</si>
  <si>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</si>
  <si>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</si>
  <si>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</si>
  <si>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</si>
  <si>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</si>
  <si>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</si>
  <si>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</si>
  <si>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</si>
  <si>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</si>
  <si>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</si>
  <si>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</si>
  <si>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</si>
  <si>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</si>
  <si>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</si>
  <si>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</si>
  <si>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</si>
  <si>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</si>
  <si>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</si>
  <si>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</si>
  <si>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</si>
  <si>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</si>
  <si>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</si>
  <si>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</si>
  <si>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</si>
  <si>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</si>
  <si>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</si>
  <si>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</si>
  <si>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</si>
  <si>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</si>
  <si>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</si>
  <si>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</si>
  <si>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</si>
  <si>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</si>
  <si>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</si>
  <si>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</si>
  <si>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</si>
  <si>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</si>
  <si>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</si>
  <si>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</si>
  <si>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</si>
  <si>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</si>
  <si>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</si>
  <si>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</si>
  <si>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</si>
  <si>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</si>
  <si>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</si>
  <si>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</si>
  <si>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</si>
  <si>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</si>
  <si>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</si>
  <si>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</si>
  <si>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</si>
  <si>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</si>
  <si>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</si>
  <si>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</si>
  <si>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</si>
  <si>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</si>
  <si>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</si>
  <si>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</si>
  <si>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</si>
  <si>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</si>
  <si>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</si>
  <si>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</si>
  <si>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</si>
  <si>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</si>
  <si>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</si>
  <si>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</si>
  <si>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</si>
  <si>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</si>
  <si>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</si>
  <si>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</si>
  <si>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</si>
  <si>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</si>
  <si>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</si>
  <si>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</si>
  <si>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</si>
  <si>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</si>
  <si>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</si>
  <si>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</si>
  <si>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</si>
  <si>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</si>
  <si>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</si>
  <si>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</si>
  <si>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</si>
  <si>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</si>
  <si>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</si>
  <si>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</si>
  <si>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</si>
  <si>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</si>
  <si>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</si>
  <si>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</si>
  <si>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</si>
  <si>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</si>
  <si>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</si>
  <si>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</si>
  <si>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</si>
  <si>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</si>
  <si>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</si>
  <si>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</si>
  <si>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</si>
  <si>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</si>
  <si>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</si>
  <si>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</si>
  <si>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</si>
  <si>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</si>
  <si>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</si>
  <si>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</si>
  <si>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</si>
  <si>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</si>
  <si>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</si>
  <si>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</si>
  <si>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</si>
  <si>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</si>
  <si>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</si>
  <si>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</si>
  <si>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</si>
  <si>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</si>
  <si>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</si>
  <si>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</si>
  <si>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</si>
  <si>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</si>
  <si>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</si>
  <si>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</si>
  <si>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</si>
  <si>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</si>
  <si>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</si>
  <si>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</si>
  <si>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</si>
  <si>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</si>
  <si>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</si>
  <si>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</si>
  <si>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</si>
  <si>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</si>
  <si>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</si>
  <si>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</si>
  <si>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</si>
  <si>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</si>
  <si>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</si>
  <si>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</si>
  <si>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</si>
  <si>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</si>
  <si>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</si>
  <si>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</si>
  <si>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</si>
  <si>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</si>
  <si>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</si>
  <si>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</si>
  <si>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</si>
  <si>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</si>
  <si>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</si>
  <si>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</si>
  <si>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</si>
  <si>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</si>
  <si>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</si>
  <si>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</si>
  <si>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</si>
  <si>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</si>
  <si>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</si>
  <si>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</si>
  <si>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</si>
  <si>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</si>
  <si>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</si>
  <si>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</si>
  <si>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</si>
  <si>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</si>
  <si>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</si>
  <si>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</si>
  <si>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</si>
  <si>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</si>
  <si>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</si>
  <si>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</si>
  <si>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</si>
  <si>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</si>
  <si>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</si>
  <si>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</si>
  <si>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</si>
  <si>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</si>
  <si>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</si>
  <si>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</si>
  <si>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</si>
  <si>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</si>
  <si>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</si>
  <si>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</si>
  <si>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</si>
  <si>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</si>
  <si>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</si>
  <si>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</si>
  <si>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</si>
  <si>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</si>
  <si>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</si>
  <si>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</si>
  <si>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</si>
  <si>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</si>
  <si>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</si>
  <si>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</si>
  <si>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</si>
  <si>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</si>
  <si>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</si>
  <si>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</si>
  <si>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</si>
  <si>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</si>
  <si>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</si>
  <si>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</si>
  <si>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</si>
  <si>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</si>
  <si>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</si>
  <si>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</si>
  <si>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</si>
  <si>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</si>
  <si>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</si>
  <si>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</si>
  <si>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</si>
  <si>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</si>
  <si>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</si>
  <si>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</si>
  <si>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</si>
  <si>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</si>
  <si>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</si>
  <si>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</si>
  <si>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</si>
  <si>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</si>
  <si>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</si>
  <si>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</si>
  <si>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</si>
  <si>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</si>
  <si>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</si>
  <si>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</si>
  <si>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</si>
  <si>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</si>
  <si>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</si>
  <si>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</si>
  <si>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</si>
  <si>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</si>
  <si>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</si>
  <si>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</si>
  <si>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</si>
  <si>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</si>
  <si>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</si>
  <si>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</si>
  <si>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</si>
  <si>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</si>
  <si>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</si>
  <si>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</si>
  <si>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</si>
  <si>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</si>
  <si>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</si>
  <si>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</si>
  <si>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</si>
  <si>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</si>
  <si>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</si>
  <si>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</si>
  <si>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</si>
  <si>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</si>
  <si>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</si>
  <si>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</si>
  <si>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</si>
  <si>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</si>
  <si>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</si>
  <si>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</si>
  <si>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</si>
  <si>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</si>
  <si>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</si>
  <si>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</si>
  <si>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</si>
  <si>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</si>
  <si>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</si>
  <si>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</si>
  <si>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</si>
  <si>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</si>
  <si>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</si>
  <si>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</si>
  <si>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</si>
  <si>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</si>
  <si>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</si>
  <si>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</si>
  <si>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</si>
  <si>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</si>
  <si>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</si>
  <si>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</si>
  <si>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</si>
  <si>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</si>
  <si>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</si>
  <si>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</si>
  <si>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</si>
  <si>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</si>
  <si>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</si>
  <si>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</si>
  <si>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</si>
  <si>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</si>
  <si>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</si>
  <si>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</si>
  <si>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</si>
  <si>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</si>
  <si>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</si>
  <si>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</si>
  <si>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</si>
  <si>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</si>
  <si>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</si>
  <si>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</si>
  <si>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</si>
  <si>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</si>
  <si>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</si>
  <si>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</si>
  <si>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</si>
  <si>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</si>
  <si>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</si>
  <si>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</si>
  <si>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</si>
  <si>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</si>
  <si>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</si>
  <si>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</si>
  <si>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</si>
  <si>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</si>
  <si>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</si>
  <si>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</si>
  <si>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</si>
  <si>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</si>
  <si>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</si>
  <si>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</si>
  <si>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</si>
  <si>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</si>
  <si>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</si>
  <si>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</si>
  <si>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</si>
  <si>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</si>
  <si>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</si>
  <si>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</si>
  <si>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</si>
  <si>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</si>
  <si>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</si>
  <si>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</si>
  <si>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</si>
  <si>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</si>
  <si>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</si>
  <si>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</si>
  <si>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</si>
  <si>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</si>
  <si>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</si>
  <si>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</si>
  <si>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</si>
  <si>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</si>
  <si>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</si>
  <si>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</si>
  <si>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</si>
  <si>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</si>
  <si>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</si>
  <si>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</si>
  <si>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</si>
  <si>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</si>
  <si>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</si>
  <si>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</si>
  <si>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</si>
  <si>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</si>
  <si>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</si>
  <si>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</si>
  <si>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</si>
  <si>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</si>
  <si>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</si>
  <si>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</si>
  <si>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</si>
  <si>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</si>
  <si>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</si>
  <si>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</si>
  <si>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</si>
  <si>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</si>
  <si>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</si>
  <si>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</si>
  <si>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</si>
  <si>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</si>
  <si>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</si>
  <si>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</si>
  <si>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</si>
  <si>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</si>
  <si>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</si>
  <si>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</si>
  <si>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</si>
  <si>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</si>
  <si>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</si>
  <si>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</si>
  <si>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</si>
  <si>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</si>
  <si>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</si>
  <si>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</si>
  <si>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</si>
  <si>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</si>
  <si>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</si>
  <si>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</si>
  <si>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</si>
  <si>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</si>
  <si>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</si>
  <si>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</si>
  <si>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</si>
  <si>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</si>
  <si>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</si>
  <si>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</si>
  <si>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</si>
  <si>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</si>
  <si>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</si>
  <si>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</si>
  <si>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</si>
  <si>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</si>
  <si>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</si>
  <si>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</si>
  <si>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</si>
  <si>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</si>
  <si>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</si>
  <si>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</si>
  <si>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</si>
  <si>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</si>
  <si>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</si>
  <si>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</si>
  <si>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</si>
  <si>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</si>
  <si>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</si>
  <si>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</si>
  <si>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</si>
  <si>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</si>
  <si>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</si>
  <si>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</si>
  <si>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</si>
  <si>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</si>
  <si>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</si>
  <si>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</si>
  <si>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</si>
  <si>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</si>
  <si>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</si>
  <si>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</si>
  <si>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</si>
  <si>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</si>
  <si>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</si>
  <si>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</si>
  <si>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</si>
  <si>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</si>
  <si>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</si>
  <si>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</si>
  <si>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</si>
  <si>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</si>
  <si>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</si>
  <si>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</si>
  <si>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</si>
  <si>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</si>
  <si>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</si>
  <si>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</si>
  <si>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</si>
  <si>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</si>
  <si>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</si>
  <si>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</si>
  <si>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</si>
  <si>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</si>
  <si>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</si>
  <si>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</si>
  <si>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</si>
  <si>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</si>
  <si>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</si>
  <si>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</si>
  <si>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</si>
  <si>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</si>
  <si>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</si>
  <si>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</si>
  <si>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</si>
  <si>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</si>
  <si>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</si>
  <si>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</si>
  <si>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</si>
  <si>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</si>
  <si>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</si>
  <si>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</si>
  <si>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</si>
  <si>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</si>
  <si>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</si>
  <si>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</si>
  <si>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</si>
  <si>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</si>
  <si>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</si>
  <si>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</si>
  <si>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</si>
  <si>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</si>
  <si>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</si>
  <si>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</si>
  <si>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</si>
  <si>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</si>
  <si>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</si>
  <si>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</si>
  <si>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</si>
  <si>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</si>
  <si>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</si>
  <si>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</si>
  <si>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</si>
  <si>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</si>
  <si>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</si>
  <si>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</si>
  <si>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</si>
  <si>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</si>
  <si>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</si>
  <si>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</si>
  <si>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</si>
  <si>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</si>
  <si>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</si>
  <si>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</si>
  <si>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</si>
  <si>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</si>
  <si>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</si>
  <si>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</si>
  <si>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</si>
  <si>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</si>
  <si>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</si>
  <si>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</si>
  <si>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</si>
  <si>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</si>
  <si>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</si>
  <si>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</si>
  <si>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</si>
  <si>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</si>
  <si>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</si>
  <si>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</si>
  <si>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</si>
  <si>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</si>
  <si>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</si>
  <si>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</si>
  <si>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</si>
  <si>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</si>
  <si>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</si>
  <si>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</si>
  <si>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</si>
  <si>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</si>
  <si>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</si>
  <si>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</si>
  <si>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</si>
  <si>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</si>
  <si>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</si>
  <si>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</si>
  <si>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</si>
  <si>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</si>
  <si>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</si>
  <si>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</si>
  <si>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</si>
  <si>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</si>
  <si>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</si>
  <si>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</si>
  <si>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</si>
  <si>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</si>
  <si>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</si>
  <si>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</si>
  <si>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</si>
  <si>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</si>
  <si>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</si>
  <si>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</si>
  <si>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</si>
  <si>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</si>
  <si>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</si>
  <si>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</si>
  <si>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</si>
  <si>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</si>
  <si>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</si>
  <si>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</si>
  <si>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</si>
  <si>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</si>
  <si>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</si>
  <si>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</si>
  <si>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</si>
  <si>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</si>
  <si>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</si>
  <si>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</si>
  <si>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</si>
  <si>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</si>
  <si>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</si>
  <si>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</si>
  <si>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</si>
  <si>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</si>
  <si>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</si>
  <si>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</si>
  <si>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</si>
  <si>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</si>
  <si>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</si>
  <si>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</si>
  <si>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</si>
  <si>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</si>
  <si>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</si>
  <si>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</si>
  <si>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</si>
  <si>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</si>
  <si>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</si>
  <si>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</si>
  <si>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</si>
  <si>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</si>
  <si>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</si>
  <si>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</si>
  <si>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</si>
  <si>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</si>
  <si>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</si>
  <si>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</si>
  <si>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</si>
  <si>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</si>
  <si>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</si>
  <si>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</si>
  <si>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</si>
  <si>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</si>
  <si>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</si>
  <si>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</si>
  <si>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</si>
  <si>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</si>
  <si>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</si>
  <si>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</si>
  <si>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</si>
  <si>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</si>
  <si>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</si>
  <si>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</si>
  <si>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</si>
  <si>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</si>
  <si>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</si>
  <si>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</si>
  <si>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</si>
  <si>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</si>
  <si>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</si>
  <si>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</si>
  <si>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</si>
  <si>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</si>
  <si>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</si>
  <si>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</si>
  <si>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</si>
  <si>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</si>
  <si>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</si>
  <si>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</si>
  <si>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</si>
  <si>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</si>
  <si>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</si>
  <si>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</si>
  <si>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</si>
  <si>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</si>
  <si>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</si>
  <si>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</si>
  <si>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</si>
  <si>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</si>
  <si>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</si>
  <si>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</si>
  <si>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</si>
  <si>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</si>
  <si>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</si>
  <si>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</si>
  <si>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</si>
  <si>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</si>
  <si>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</si>
  <si>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</si>
  <si>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</si>
  <si>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</si>
  <si>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</si>
  <si>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</si>
  <si>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</si>
  <si>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</si>
  <si>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</si>
  <si>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</si>
  <si>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</si>
  <si>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</si>
  <si>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</si>
  <si>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</si>
  <si>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</si>
  <si>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</si>
  <si>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</si>
  <si>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</si>
  <si>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</si>
  <si>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</si>
  <si>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</si>
  <si>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</si>
  <si>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</si>
  <si>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</si>
  <si>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</si>
  <si>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</si>
  <si>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</si>
  <si>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</si>
  <si>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</si>
  <si>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</si>
  <si>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</si>
  <si>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</si>
  <si>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</si>
  <si>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</si>
  <si>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</si>
  <si>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</si>
  <si>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</si>
  <si>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</si>
  <si>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</si>
  <si>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</si>
  <si>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</si>
  <si>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</si>
  <si>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</si>
  <si>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</si>
  <si>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</si>
  <si>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</si>
  <si>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</si>
  <si>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</si>
  <si>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</si>
  <si>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</si>
  <si>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</si>
  <si>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</si>
  <si>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</si>
  <si>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</si>
  <si>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</si>
  <si>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</si>
  <si>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</si>
  <si>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</si>
  <si>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</si>
  <si>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</si>
  <si>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</si>
  <si>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</si>
  <si>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</si>
  <si>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</si>
  <si>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</si>
  <si>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</si>
  <si>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</si>
  <si>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</si>
  <si>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</si>
  <si>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</si>
  <si>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</si>
  <si>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</si>
  <si>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</si>
  <si>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</si>
  <si>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</si>
  <si>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</si>
  <si>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</si>
  <si>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</si>
  <si>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</si>
  <si>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</si>
  <si>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</si>
  <si>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</si>
  <si>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</si>
  <si>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</si>
  <si>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</si>
  <si>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</si>
  <si>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</si>
  <si>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</si>
  <si>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</si>
  <si>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</si>
  <si>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</si>
  <si>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</si>
  <si>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</si>
  <si>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</si>
  <si>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</si>
  <si>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</si>
  <si>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</si>
  <si>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</si>
  <si>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</si>
  <si>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</si>
  <si>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</si>
  <si>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</si>
  <si>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</si>
  <si>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</si>
  <si>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</si>
  <si>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</si>
  <si>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</si>
  <si>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</si>
  <si>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</si>
  <si>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</si>
  <si>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</si>
  <si>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</si>
  <si>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</si>
  <si>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</si>
  <si>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</si>
  <si>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</si>
  <si>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</si>
  <si>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</si>
  <si>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</si>
  <si>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</si>
  <si>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</si>
  <si>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</si>
  <si>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</si>
  <si>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</si>
  <si>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</si>
  <si>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</si>
  <si>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</si>
  <si>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</si>
  <si>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</si>
  <si>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</si>
  <si>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</si>
  <si>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</si>
  <si>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</si>
  <si>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</si>
  <si>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</si>
  <si>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</si>
  <si>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</si>
  <si>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</si>
  <si>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</si>
  <si>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</si>
  <si>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</si>
  <si>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</si>
  <si>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</si>
  <si>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</si>
  <si>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</si>
  <si>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</si>
  <si>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</si>
  <si>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</si>
  <si>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</si>
  <si>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</si>
  <si>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</si>
  <si>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</si>
  <si>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</si>
  <si>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</si>
  <si>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</si>
  <si>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</si>
  <si>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</si>
  <si>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</si>
  <si>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</si>
  <si>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</si>
  <si>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</si>
  <si>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</si>
  <si>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</si>
  <si>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</si>
  <si>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</si>
  <si>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</si>
  <si>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</si>
  <si>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</si>
  <si>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</si>
  <si>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</si>
  <si>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</si>
  <si>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</si>
  <si>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</si>
  <si>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</si>
  <si>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</si>
  <si>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</si>
  <si>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</si>
  <si>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</si>
  <si>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</si>
  <si>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</si>
  <si>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</si>
  <si>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</si>
  <si>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</si>
  <si>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</si>
  <si>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</si>
  <si>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</si>
  <si>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</si>
  <si>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</si>
  <si>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</si>
  <si>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</si>
  <si>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</si>
  <si>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</si>
  <si>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</si>
  <si>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</si>
  <si>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</si>
  <si>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</si>
  <si>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</si>
  <si>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</si>
  <si>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</si>
  <si>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</si>
  <si>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</si>
  <si>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</si>
  <si>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</si>
  <si>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</si>
  <si>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</si>
  <si>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</si>
  <si>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</si>
  <si>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</si>
  <si>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</si>
  <si>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</si>
  <si>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</si>
  <si>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</si>
  <si>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</si>
  <si>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</si>
  <si>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</si>
  <si>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</si>
  <si>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</si>
  <si>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</si>
  <si>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</si>
  <si>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</si>
  <si>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</si>
  <si>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</si>
  <si>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</si>
  <si>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</si>
  <si>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</si>
  <si>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</si>
  <si>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</si>
  <si>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</si>
  <si>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</si>
  <si>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</si>
  <si>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</si>
  <si>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</si>
  <si>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</si>
  <si>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</si>
  <si>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</si>
  <si>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</si>
  <si>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</si>
  <si>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</si>
  <si>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</si>
  <si>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</si>
  <si>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</si>
  <si>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</si>
  <si>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</si>
  <si>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</si>
  <si>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</si>
  <si>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</si>
  <si>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</si>
  <si>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</si>
  <si>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</si>
  <si>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</si>
  <si>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</si>
  <si>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</si>
  <si>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</si>
  <si>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</si>
  <si>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</si>
  <si>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</si>
  <si>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</si>
  <si>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</si>
  <si>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</si>
  <si>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</si>
  <si>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</si>
  <si>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</si>
  <si>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</si>
  <si>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</si>
  <si>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</si>
  <si>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</si>
  <si>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</si>
  <si>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</si>
  <si>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</si>
  <si>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</si>
  <si>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</si>
  <si>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</si>
  <si>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</si>
  <si>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</si>
  <si>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</si>
  <si>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</si>
  <si>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</si>
  <si>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</si>
  <si>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</si>
  <si>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</si>
  <si>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</si>
  <si>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</si>
  <si>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</si>
  <si>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</si>
  <si>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</si>
  <si>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</si>
  <si>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</si>
  <si>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</si>
  <si>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</si>
  <si>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</si>
  <si>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</si>
  <si>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</si>
  <si>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</si>
  <si>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</si>
  <si>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</si>
  <si>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</si>
  <si>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</si>
  <si>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</si>
  <si>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</si>
  <si>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</si>
  <si>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</si>
  <si>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</si>
  <si>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</si>
  <si>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</si>
  <si>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</si>
  <si>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</si>
  <si>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</si>
  <si>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</si>
  <si>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</si>
  <si>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</si>
  <si>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</si>
  <si>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</si>
  <si>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</si>
  <si>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</si>
  <si>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</si>
  <si>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</si>
  <si>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</si>
  <si>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</si>
  <si>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</si>
  <si>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</si>
  <si>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</si>
  <si>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</si>
  <si>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</si>
  <si>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</si>
  <si>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</si>
  <si>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</si>
  <si>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</si>
  <si>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</si>
  <si>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</si>
  <si>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</si>
  <si>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</si>
  <si>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</si>
  <si>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</si>
  <si>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</si>
  <si>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</si>
  <si>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</si>
  <si>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</si>
  <si>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</si>
  <si>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</si>
  <si>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</si>
  <si>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</si>
  <si>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</si>
  <si>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</si>
  <si>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</si>
  <si>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</si>
  <si>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</si>
  <si>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</si>
  <si>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</si>
  <si>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</si>
  <si>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</si>
  <si>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</si>
  <si>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</si>
  <si>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</si>
  <si>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</si>
  <si>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</si>
  <si>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</si>
  <si>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</si>
  <si>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</si>
  <si>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</si>
  <si>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</si>
  <si>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</si>
  <si>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</si>
  <si>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</si>
  <si>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</si>
  <si>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</si>
  <si>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</si>
  <si>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</si>
  <si>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</si>
  <si>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</si>
  <si>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</si>
  <si>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</si>
  <si>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</si>
  <si>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</si>
  <si>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</si>
  <si>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</si>
  <si>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</si>
  <si>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</si>
  <si>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</si>
  <si>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</si>
  <si>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</si>
  <si>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</si>
  <si>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</si>
  <si>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</si>
  <si>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</si>
  <si>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</si>
  <si>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</si>
  <si>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</si>
  <si>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</si>
  <si>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</si>
  <si>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</si>
  <si>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</si>
  <si>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</si>
  <si>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</si>
  <si>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</si>
  <si>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</si>
  <si>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</si>
  <si>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</si>
  <si>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</si>
  <si>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</si>
  <si>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</si>
  <si>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</si>
  <si>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</si>
  <si>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</si>
  <si>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</si>
  <si>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</si>
  <si>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</si>
  <si>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</si>
  <si>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</si>
  <si>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</si>
  <si>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</si>
  <si>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</si>
  <si>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</si>
  <si>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</si>
  <si>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</si>
  <si>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</si>
  <si>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</si>
  <si>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</si>
  <si>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</si>
  <si>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</si>
  <si>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</si>
  <si>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</si>
  <si>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</si>
  <si>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</si>
  <si>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</si>
  <si>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</si>
  <si>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</si>
  <si>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</si>
  <si>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</si>
  <si>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</si>
  <si>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</si>
  <si>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</si>
  <si>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</si>
  <si>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</si>
  <si>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</si>
  <si>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</si>
  <si>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</si>
  <si>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</si>
  <si>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</si>
  <si>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</si>
  <si>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</si>
  <si>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</si>
  <si>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</si>
  <si>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</si>
  <si>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</si>
  <si>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</si>
  <si>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</si>
  <si>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</si>
  <si>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</si>
  <si>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</si>
  <si>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</si>
  <si>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</si>
  <si>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</si>
  <si>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</si>
  <si>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</si>
  <si>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</si>
  <si>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</si>
  <si>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</si>
  <si>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</si>
  <si>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</si>
  <si>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</si>
  <si>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</si>
  <si>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</si>
  <si>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</si>
  <si>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</si>
  <si>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</si>
  <si>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</si>
  <si>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</si>
  <si>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</si>
  <si>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</si>
  <si>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</si>
  <si>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</si>
  <si>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</si>
  <si>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</si>
  <si>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</si>
  <si>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</si>
  <si>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</si>
  <si>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</si>
  <si>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</si>
  <si>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</si>
  <si>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</si>
  <si>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</si>
  <si>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</si>
  <si>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</si>
  <si>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</si>
  <si>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</si>
  <si>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</si>
  <si>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</si>
  <si>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</si>
  <si>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</si>
  <si>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</si>
  <si>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</si>
  <si>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</si>
  <si>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</si>
  <si>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</si>
  <si>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</si>
  <si>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</si>
  <si>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</si>
  <si>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</si>
  <si>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</si>
  <si>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</si>
  <si>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</si>
  <si>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</si>
  <si>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</si>
  <si>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</si>
  <si>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</si>
  <si>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</si>
  <si>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</si>
  <si>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</si>
  <si>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</si>
  <si>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</si>
  <si>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</si>
  <si>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</si>
  <si>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</si>
  <si>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</si>
  <si>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</si>
  <si>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</si>
  <si>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</si>
  <si>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</si>
  <si>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</si>
  <si>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</si>
  <si>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</si>
  <si>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</si>
  <si>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</si>
  <si>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</si>
  <si>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</si>
  <si>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</si>
  <si>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</si>
  <si>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</si>
  <si>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</si>
  <si>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</si>
  <si>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</si>
  <si>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</si>
  <si>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</si>
  <si>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</si>
  <si>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</si>
  <si>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</si>
  <si>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</si>
  <si>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</si>
  <si>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</si>
  <si>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</si>
  <si>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</si>
  <si>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</si>
  <si>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</si>
  <si>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</si>
  <si>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</si>
  <si>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</si>
  <si>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</si>
  <si>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</si>
  <si>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</si>
  <si>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</si>
  <si>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</si>
  <si>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</si>
  <si>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</si>
  <si>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</si>
  <si>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</si>
  <si>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</si>
  <si>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</si>
  <si>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</si>
  <si>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</si>
  <si>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</si>
  <si>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</si>
  <si>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</si>
  <si>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</si>
  <si>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</si>
  <si>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</si>
  <si>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</si>
  <si>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</si>
  <si>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</si>
  <si>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</si>
  <si>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</si>
  <si>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</si>
  <si>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</si>
  <si>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</si>
  <si>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</si>
  <si>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</si>
  <si>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</si>
  <si>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</si>
  <si>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</si>
  <si>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</si>
  <si>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</si>
  <si>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</si>
  <si>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</si>
  <si>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</si>
  <si>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</si>
  <si>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</si>
  <si>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</si>
  <si>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</si>
  <si>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</si>
  <si>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</si>
  <si>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</si>
  <si>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</si>
  <si>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</si>
  <si>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</si>
  <si>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</si>
  <si>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</si>
  <si>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</si>
  <si>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</si>
  <si>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</si>
  <si>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</si>
  <si>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</si>
  <si>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</si>
  <si>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</si>
  <si>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</si>
  <si>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</si>
  <si>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</si>
  <si>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</si>
  <si>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</si>
  <si>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</si>
  <si>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</si>
  <si>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</si>
  <si>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</si>
  <si>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</si>
  <si>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</si>
  <si>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</si>
  <si>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</si>
  <si>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</si>
  <si>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</si>
  <si>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</si>
  <si>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</si>
  <si>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</si>
  <si>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</si>
  <si>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</si>
  <si>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</si>
  <si>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</si>
  <si>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</si>
  <si>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</si>
  <si>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</si>
  <si>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</si>
  <si>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</si>
  <si>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</si>
  <si>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</si>
  <si>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</si>
  <si>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</si>
  <si>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</si>
  <si>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</si>
  <si>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</si>
  <si>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</si>
  <si>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</si>
  <si>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</si>
  <si>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</si>
  <si>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</si>
  <si>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</si>
  <si>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</si>
  <si>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</si>
  <si>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</si>
  <si>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</si>
  <si>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</si>
  <si>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</si>
  <si>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</si>
  <si>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</si>
  <si>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</si>
  <si>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</si>
  <si>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</si>
  <si>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</si>
  <si>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</si>
  <si>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</si>
  <si>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</si>
  <si>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</si>
  <si>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</si>
  <si>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</si>
  <si>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</si>
  <si>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</si>
  <si>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</si>
  <si>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</si>
  <si>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</si>
  <si>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</si>
  <si>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</si>
  <si>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</si>
  <si>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</si>
  <si>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</si>
  <si>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</si>
  <si>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</si>
  <si>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</si>
  <si>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</si>
  <si>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</si>
  <si>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</si>
  <si>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</si>
  <si>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</si>
  <si>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</si>
  <si>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</si>
  <si>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</si>
  <si>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</si>
  <si>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</si>
  <si>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</si>
  <si>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</si>
  <si>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</si>
  <si>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</si>
  <si>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</si>
  <si>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</si>
  <si>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</si>
  <si>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</si>
  <si>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</si>
  <si>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</si>
  <si>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</si>
  <si>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</si>
  <si>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</si>
  <si>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</si>
  <si>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</si>
  <si>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</si>
  <si>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</si>
  <si>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</si>
  <si>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</si>
  <si>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</si>
  <si>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</si>
  <si>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</si>
  <si>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</si>
  <si>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</si>
  <si>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</si>
  <si>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</si>
  <si>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</si>
  <si>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</si>
  <si>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</si>
  <si>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</si>
  <si>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</si>
  <si>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</si>
  <si>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</si>
  <si>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</si>
  <si>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</si>
  <si>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</si>
  <si>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</si>
  <si>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</si>
  <si>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</si>
  <si>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</si>
  <si>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</si>
  <si>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</si>
  <si>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</si>
  <si>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</si>
  <si>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</si>
  <si>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</si>
  <si>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</si>
  <si>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</si>
  <si>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</si>
  <si>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</si>
  <si>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</si>
  <si>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</si>
  <si>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</si>
  <si>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</si>
  <si>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</si>
  <si>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</si>
  <si>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</si>
  <si>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</si>
  <si>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</si>
  <si>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</si>
  <si>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</si>
  <si>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</si>
  <si>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</si>
  <si>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</si>
  <si>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</si>
  <si>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</si>
  <si>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</si>
  <si>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</si>
  <si>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</si>
  <si>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</si>
  <si>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</si>
  <si>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</si>
  <si>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</si>
  <si>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</si>
  <si>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</si>
  <si>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</si>
  <si>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</si>
  <si>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</si>
  <si>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</si>
  <si>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</si>
  <si>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</si>
  <si>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</si>
  <si>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</si>
  <si>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</si>
  <si>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</si>
  <si>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</si>
  <si>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</si>
  <si>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</si>
  <si>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</si>
  <si>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</si>
  <si>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</si>
  <si>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</si>
  <si>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</si>
  <si>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</si>
  <si>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</si>
  <si>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</si>
  <si>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</si>
  <si>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</si>
  <si>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</si>
  <si>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</si>
  <si>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</si>
  <si>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</si>
  <si>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</si>
  <si>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</si>
  <si>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</si>
  <si>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</si>
  <si>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</si>
  <si>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</si>
  <si>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</si>
  <si>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</si>
  <si>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</si>
  <si>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</si>
  <si>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</si>
  <si>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</si>
  <si>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</si>
  <si>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</si>
  <si>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</si>
  <si>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</si>
  <si>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</si>
  <si>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</si>
  <si>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</si>
  <si>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</si>
  <si>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</si>
  <si>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</si>
  <si>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</si>
  <si>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</si>
  <si>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</si>
  <si>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</si>
  <si>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</si>
  <si>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</si>
  <si>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</si>
  <si>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</si>
  <si>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</si>
  <si>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</si>
  <si>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</si>
  <si>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</si>
  <si>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</si>
  <si>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</si>
  <si>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</si>
  <si>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</si>
  <si>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</si>
  <si>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</si>
  <si>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</si>
  <si>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</si>
  <si>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</si>
  <si>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</si>
  <si>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</si>
  <si>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</si>
  <si>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</si>
  <si>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</si>
  <si>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</si>
  <si>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</si>
  <si>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</si>
  <si>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</si>
  <si>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</si>
  <si>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</si>
  <si>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</si>
  <si>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</si>
  <si>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</si>
  <si>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</si>
  <si>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</si>
  <si>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</si>
  <si>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</si>
  <si>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</si>
  <si>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</si>
  <si>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</si>
  <si>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</si>
  <si>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</si>
  <si>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</si>
  <si>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</si>
  <si>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</si>
  <si>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</si>
  <si>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</si>
  <si>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</si>
  <si>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</si>
  <si>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</si>
  <si>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</si>
  <si>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</si>
  <si>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</si>
  <si>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</si>
  <si>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</si>
  <si>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</si>
  <si>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</si>
  <si>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</si>
  <si>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</si>
  <si>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</si>
  <si>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</si>
  <si>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</si>
  <si>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</si>
  <si>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</si>
  <si>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</si>
  <si>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</si>
  <si>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</si>
  <si>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</si>
  <si>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</si>
  <si>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</si>
  <si>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</si>
  <si>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</si>
  <si>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</si>
  <si>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</si>
  <si>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</si>
  <si>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</si>
  <si>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</si>
  <si>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</si>
  <si>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</si>
  <si>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</si>
  <si>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</si>
  <si>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</si>
  <si>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</si>
  <si>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</si>
  <si>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</si>
  <si>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</si>
  <si>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</si>
  <si>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</si>
  <si>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</si>
  <si>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</si>
  <si>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</si>
  <si>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</si>
  <si>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</si>
  <si>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</si>
  <si>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</si>
  <si>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</si>
  <si>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</si>
  <si>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</si>
  <si>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</si>
  <si>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</si>
  <si>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</si>
  <si>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</si>
  <si>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</si>
  <si>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</si>
  <si>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</si>
  <si>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</si>
  <si>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</si>
  <si>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</si>
  <si>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</si>
  <si>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</si>
  <si>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</si>
  <si>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</si>
  <si>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</si>
  <si>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</si>
  <si>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</si>
  <si>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</si>
  <si>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</si>
  <si>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</si>
  <si>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</si>
  <si>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</si>
  <si>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</si>
  <si>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</si>
  <si>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</si>
  <si>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</si>
  <si>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</si>
  <si>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</si>
  <si>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</si>
  <si>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</si>
  <si>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</si>
  <si>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</si>
  <si>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</si>
  <si>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</si>
  <si>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</si>
  <si>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</si>
  <si>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</si>
  <si>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</si>
  <si>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</si>
  <si>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</si>
  <si>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</si>
  <si>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</si>
  <si>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</si>
  <si>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</si>
  <si>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</si>
  <si>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</si>
  <si>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</si>
  <si>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</si>
  <si>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</si>
  <si>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</si>
  <si>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</si>
  <si>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</si>
  <si>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</si>
  <si>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</si>
  <si>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</si>
  <si>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</si>
  <si>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</si>
  <si>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</si>
  <si>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</si>
  <si>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</si>
  <si>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</si>
  <si>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</si>
  <si>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</si>
  <si>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</si>
  <si>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</si>
  <si>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</si>
  <si>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</si>
  <si>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</si>
  <si>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</si>
  <si>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</si>
  <si>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</si>
  <si>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</si>
  <si>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</si>
  <si>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</si>
  <si>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</si>
  <si>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</si>
  <si>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</si>
  <si>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</si>
  <si>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</si>
  <si>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</si>
  <si>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</si>
  <si>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</si>
  <si>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</si>
  <si>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</si>
  <si>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</si>
  <si>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</si>
  <si>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</si>
  <si>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</si>
  <si>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</si>
  <si>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</si>
  <si>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</si>
  <si>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</si>
  <si>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</si>
  <si>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</si>
  <si>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</si>
  <si>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</si>
  <si>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</si>
  <si>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</si>
  <si>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</si>
  <si>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</si>
  <si>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</si>
  <si>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</si>
  <si>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</si>
  <si>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</si>
  <si>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</si>
  <si>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</si>
  <si>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</si>
  <si>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</si>
  <si>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</si>
  <si>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</si>
  <si>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</si>
  <si>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</si>
  <si>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</si>
  <si>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</si>
  <si>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</si>
  <si>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</si>
  <si>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</si>
  <si>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</si>
  <si>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</si>
  <si>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</si>
  <si>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</si>
  <si>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</si>
  <si>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</si>
  <si>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</si>
  <si>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</si>
  <si>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</si>
  <si>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</si>
  <si>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</si>
  <si>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</si>
  <si>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</si>
  <si>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</si>
  <si>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</si>
  <si>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</si>
  <si>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</si>
  <si>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</si>
  <si>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</si>
  <si>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</si>
  <si>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</si>
  <si>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</si>
  <si>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</si>
  <si>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</si>
  <si>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</si>
  <si>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</si>
  <si>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</si>
  <si>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</si>
  <si>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</si>
  <si>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</si>
  <si>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</si>
  <si>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</si>
  <si>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</si>
  <si>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</si>
  <si>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</si>
  <si>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</si>
  <si>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</si>
  <si>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</si>
  <si>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</si>
  <si>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</si>
  <si>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</si>
  <si>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</si>
  <si>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</si>
  <si>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</si>
  <si>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</si>
  <si>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</si>
  <si>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</si>
  <si>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</si>
  <si>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</si>
  <si>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</si>
  <si>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</si>
  <si>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</si>
  <si>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</si>
  <si>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</si>
  <si>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</si>
  <si>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</si>
  <si>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</si>
  <si>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</si>
  <si>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</si>
  <si>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</si>
  <si>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</si>
  <si>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</si>
  <si>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</si>
  <si>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</si>
  <si>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</si>
  <si>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</si>
  <si>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</si>
  <si>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</si>
  <si>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</si>
  <si>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</si>
  <si>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</si>
  <si>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</si>
  <si>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</si>
  <si>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</si>
  <si>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</si>
  <si>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</si>
  <si>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</si>
  <si>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</si>
  <si>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</si>
  <si>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</si>
  <si>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</si>
  <si>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</si>
  <si>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</si>
  <si>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</si>
  <si>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</si>
  <si>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</si>
  <si>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</si>
  <si>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</si>
  <si>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</si>
  <si>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</si>
  <si>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</si>
  <si>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</si>
  <si>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</si>
  <si>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</si>
  <si>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</si>
  <si>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</si>
  <si>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</si>
  <si>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</si>
  <si>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</si>
  <si>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</si>
  <si>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</si>
  <si>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</si>
  <si>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</si>
  <si>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</si>
  <si>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</si>
  <si>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</si>
  <si>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</si>
  <si>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</si>
  <si>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</si>
  <si>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</si>
  <si>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</si>
  <si>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</si>
  <si>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</si>
  <si>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</si>
  <si>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</si>
  <si>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</si>
  <si>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</si>
  <si>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</si>
  <si>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</si>
  <si>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</si>
  <si>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</si>
  <si>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</si>
  <si>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</si>
  <si>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</si>
  <si>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</si>
  <si>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</si>
  <si>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</si>
  <si>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</si>
  <si>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</si>
  <si>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</si>
  <si>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</si>
  <si>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</si>
  <si>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</si>
  <si>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</si>
  <si>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</si>
  <si>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</si>
  <si>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</si>
  <si>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</si>
  <si>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</si>
  <si>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</si>
  <si>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</si>
  <si>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</si>
  <si>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</si>
  <si>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</si>
  <si>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</si>
  <si>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</si>
  <si>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</si>
  <si>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</si>
  <si>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</si>
  <si>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</si>
  <si>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</si>
  <si>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</si>
  <si>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</si>
  <si>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</si>
  <si>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</si>
  <si>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</si>
  <si>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</si>
  <si>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</si>
  <si>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</si>
  <si>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</si>
  <si>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</si>
  <si>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</si>
  <si>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</si>
  <si>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</si>
  <si>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</si>
  <si>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</si>
  <si>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</si>
  <si>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</si>
  <si>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</si>
  <si>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</si>
  <si>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</si>
  <si>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</si>
  <si>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</si>
  <si>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</si>
  <si>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</si>
  <si>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</si>
  <si>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</si>
  <si>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</si>
  <si>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</si>
  <si>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</si>
  <si>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</si>
  <si>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</si>
  <si>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</si>
  <si>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</si>
  <si>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</si>
  <si>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</si>
  <si>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</si>
  <si>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</si>
  <si>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</si>
  <si>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</si>
  <si>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</si>
  <si>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</si>
  <si>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</si>
  <si>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</si>
  <si>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</si>
  <si>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</si>
  <si>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</si>
  <si>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</si>
  <si>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</si>
  <si>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</si>
  <si>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</si>
  <si>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</si>
  <si>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</si>
  <si>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</si>
  <si>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</si>
  <si>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</si>
  <si>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</si>
  <si>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</si>
  <si>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</si>
  <si>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</si>
  <si>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</si>
  <si>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</si>
  <si>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</si>
  <si>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</si>
  <si>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</si>
  <si>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</si>
  <si>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</si>
  <si>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</si>
  <si>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</si>
  <si>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</si>
  <si>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</si>
  <si>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</si>
  <si>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</si>
  <si>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</si>
  <si>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</si>
  <si>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</si>
  <si>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</si>
  <si>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</si>
  <si>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</si>
  <si>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</si>
  <si>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</si>
  <si>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</si>
  <si>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</si>
  <si>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</si>
  <si>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</si>
  <si>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</si>
  <si>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</si>
  <si>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</si>
  <si>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</si>
  <si>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</si>
  <si>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</si>
  <si>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</si>
  <si>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</si>
  <si>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</si>
  <si>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</si>
  <si>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</si>
  <si>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</si>
  <si>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</si>
  <si>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</si>
  <si>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</si>
  <si>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</si>
  <si>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</si>
  <si>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</si>
  <si>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</si>
  <si>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</si>
  <si>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</si>
  <si>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</si>
  <si>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</si>
  <si>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</si>
  <si>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</si>
  <si>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</si>
  <si>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</si>
  <si>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</si>
  <si>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</si>
  <si>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</si>
  <si>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</si>
  <si>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</si>
  <si>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</si>
  <si>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</si>
  <si>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</si>
  <si>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</si>
  <si>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</si>
  <si>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</si>
  <si>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</si>
  <si>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</si>
  <si>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</si>
  <si>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</si>
  <si>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</si>
  <si>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</si>
  <si>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</si>
  <si>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</si>
  <si>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</si>
  <si>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</si>
  <si>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</si>
  <si>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</si>
  <si>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</si>
  <si>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</si>
  <si>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</si>
  <si>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</si>
  <si>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</si>
  <si>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</si>
  <si>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</si>
  <si>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</si>
  <si>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</si>
  <si>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</si>
  <si>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</si>
  <si>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</si>
  <si>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</si>
  <si>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</si>
  <si>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</si>
  <si>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</si>
  <si>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</si>
  <si>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</si>
  <si>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</si>
  <si>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</si>
  <si>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</si>
  <si>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</si>
  <si>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</si>
  <si>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</si>
  <si>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</si>
  <si>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</si>
  <si>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</si>
  <si>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</si>
  <si>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</si>
  <si>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</si>
  <si>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</si>
  <si>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</si>
  <si>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</si>
  <si>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</si>
  <si>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</si>
  <si>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</si>
  <si>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</si>
  <si>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</si>
  <si>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</si>
  <si>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</si>
  <si>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</si>
  <si>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</si>
  <si>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</si>
  <si>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</si>
  <si>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</si>
  <si>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</si>
  <si>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</si>
  <si>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</si>
  <si>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</si>
  <si>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</si>
  <si>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</si>
  <si>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</si>
  <si>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</si>
  <si>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</si>
  <si>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</si>
  <si>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</si>
  <si>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</si>
  <si>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</si>
  <si>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</si>
  <si>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</si>
  <si>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</si>
  <si>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</si>
  <si>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</si>
  <si>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</si>
  <si>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</si>
  <si>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</si>
  <si>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</si>
  <si>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</si>
  <si>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</si>
  <si>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</si>
  <si>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</si>
  <si>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</si>
  <si>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</si>
  <si>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</si>
  <si>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</si>
  <si>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</si>
  <si>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</si>
  <si>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</si>
  <si>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</si>
  <si>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</si>
  <si>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</si>
  <si>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</si>
  <si>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</si>
  <si>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</si>
  <si>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</si>
  <si>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</si>
  <si>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</si>
  <si>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</si>
  <si>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</si>
  <si>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</si>
  <si>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</si>
  <si>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</si>
  <si>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</si>
  <si>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</si>
  <si>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</si>
  <si>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</si>
  <si>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</si>
  <si>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</si>
  <si>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</si>
  <si>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</si>
  <si>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</si>
  <si>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</si>
  <si>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</si>
  <si>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</si>
  <si>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</si>
  <si>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</si>
  <si>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</si>
  <si>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</si>
  <si>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</si>
  <si>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</si>
  <si>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</si>
  <si>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</si>
  <si>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</si>
  <si>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</si>
  <si>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</si>
  <si>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</si>
  <si>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</si>
  <si>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</si>
  <si>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</si>
  <si>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</si>
  <si>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</si>
  <si>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</si>
  <si>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</si>
  <si>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</si>
  <si>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</si>
  <si>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</si>
  <si>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</si>
  <si>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</si>
  <si>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</si>
  <si>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</si>
  <si>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</si>
  <si>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</si>
  <si>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</si>
  <si>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</si>
  <si>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</si>
  <si>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</si>
  <si>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</si>
  <si>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</si>
  <si>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</si>
  <si>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</si>
  <si>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</si>
  <si>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</si>
  <si>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</si>
  <si>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</si>
  <si>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</si>
  <si>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</si>
  <si>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</si>
  <si>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</si>
  <si>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</si>
  <si>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</si>
  <si>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</si>
  <si>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</si>
  <si>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</si>
  <si>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</si>
  <si>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</si>
  <si>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</si>
  <si>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</si>
  <si>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</si>
  <si>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</si>
  <si>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</si>
  <si>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</si>
  <si>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</si>
  <si>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</si>
  <si>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</si>
  <si>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</si>
  <si>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</si>
  <si>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</si>
  <si>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</si>
  <si>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</si>
  <si>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</si>
  <si>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</si>
  <si>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</si>
  <si>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</si>
  <si>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</si>
  <si>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</si>
  <si>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</si>
  <si>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</si>
  <si>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</si>
  <si>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</si>
  <si>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</si>
  <si>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</si>
  <si>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</si>
  <si>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</si>
  <si>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</si>
  <si>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</si>
  <si>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</si>
  <si>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</si>
  <si>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</si>
  <si>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</si>
  <si>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</si>
  <si>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</si>
  <si>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</si>
  <si>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</si>
  <si>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</si>
  <si>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</si>
  <si>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</si>
  <si>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</si>
  <si>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</si>
  <si>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</si>
  <si>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</si>
  <si>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</si>
  <si>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</si>
  <si>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</si>
  <si>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</si>
  <si>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</si>
  <si>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</si>
  <si>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</si>
  <si>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</si>
  <si>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</si>
  <si>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</si>
  <si>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</si>
  <si>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</si>
  <si>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</si>
  <si>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</si>
  <si>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</si>
  <si>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</si>
  <si>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</si>
  <si>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</si>
  <si>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</si>
  <si>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</si>
  <si>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</si>
  <si>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</si>
  <si>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</si>
  <si>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</si>
  <si>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</si>
  <si>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</si>
  <si>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</si>
  <si>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</si>
  <si>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</si>
  <si>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</si>
  <si>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</si>
  <si>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</si>
  <si>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</si>
  <si>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</si>
  <si>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</si>
  <si>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</si>
  <si>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</si>
  <si>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</si>
  <si>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</si>
  <si>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</si>
  <si>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</si>
  <si>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</si>
  <si>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</si>
  <si>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</si>
  <si>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</si>
  <si>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</si>
  <si>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</si>
  <si>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</si>
  <si>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</si>
  <si>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</si>
  <si>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</si>
  <si>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</si>
  <si>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</si>
  <si>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</si>
  <si>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</si>
  <si>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</si>
  <si>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</si>
  <si>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</si>
  <si>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</si>
  <si>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</si>
  <si>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</si>
  <si>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</si>
  <si>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</si>
  <si>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</si>
  <si>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</si>
  <si>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</si>
  <si>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</si>
  <si>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</si>
  <si>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</si>
  <si>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</si>
  <si>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</si>
  <si>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</si>
  <si>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</si>
  <si>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</si>
  <si>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</si>
  <si>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</si>
  <si>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</si>
  <si>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</si>
  <si>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</si>
  <si>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</si>
  <si>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</si>
  <si>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</si>
  <si>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</si>
  <si>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</si>
  <si>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</si>
  <si>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</si>
  <si>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</si>
  <si>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</si>
  <si>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</si>
  <si>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</si>
  <si>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</si>
  <si>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</si>
  <si>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</si>
  <si>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</si>
  <si>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</si>
  <si>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</si>
  <si>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</si>
  <si>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</si>
  <si>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</si>
  <si>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</si>
  <si>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</si>
  <si>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</si>
  <si>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</si>
  <si>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</si>
  <si>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</si>
  <si>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</si>
  <si>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</si>
  <si>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</si>
  <si>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</si>
  <si>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</si>
  <si>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</si>
  <si>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</si>
  <si>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</si>
  <si>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</si>
  <si>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</si>
  <si>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</si>
  <si>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</si>
  <si>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</si>
  <si>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</si>
  <si>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</si>
  <si>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</si>
  <si>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</si>
  <si>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</si>
  <si>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</si>
  <si>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</si>
  <si>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</si>
  <si>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</si>
  <si>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</si>
  <si>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</si>
  <si>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</si>
  <si>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</si>
  <si>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</si>
  <si>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</si>
  <si>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</si>
  <si>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</si>
  <si>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</si>
  <si>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</si>
  <si>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</si>
  <si>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</si>
  <si>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</si>
  <si>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</si>
  <si>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</si>
  <si>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</si>
  <si>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</si>
  <si>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</si>
  <si>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</si>
  <si>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</si>
  <si>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</si>
  <si>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</si>
  <si>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</si>
  <si>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</si>
  <si>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</si>
  <si>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</si>
  <si>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</si>
  <si>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</si>
  <si>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</si>
  <si>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</si>
  <si>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</si>
  <si>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</si>
  <si>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</si>
  <si>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</si>
  <si>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</si>
  <si>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</si>
  <si>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</si>
  <si>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</si>
  <si>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</si>
  <si>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</si>
  <si>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</si>
  <si>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</si>
  <si>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</si>
  <si>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</si>
  <si>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</si>
  <si>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</si>
  <si>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</si>
  <si>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</si>
  <si>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</si>
  <si>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</si>
  <si>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</si>
  <si>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</si>
  <si>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</si>
  <si>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</si>
  <si>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</si>
  <si>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</si>
  <si>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</si>
  <si>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</si>
  <si>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</si>
  <si>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</si>
  <si>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</si>
  <si>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</si>
  <si>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</si>
  <si>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</si>
  <si>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</si>
  <si>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</si>
  <si>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</si>
  <si>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</si>
  <si>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</si>
  <si>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</si>
  <si>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</si>
  <si>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</si>
  <si>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</si>
  <si>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</si>
  <si>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</si>
  <si>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</si>
  <si>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</si>
  <si>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</si>
  <si>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</si>
  <si>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</si>
  <si>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</si>
  <si>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</si>
  <si>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</si>
  <si>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</si>
  <si>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</si>
  <si>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</si>
  <si>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</si>
  <si>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</si>
  <si>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</si>
  <si>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</si>
  <si>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</si>
  <si>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</si>
  <si>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</si>
  <si>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</si>
  <si>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</si>
  <si>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</si>
  <si>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</si>
  <si>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</si>
  <si>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</si>
  <si>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</si>
  <si>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</si>
  <si>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</si>
  <si>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</si>
  <si>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</si>
  <si>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</si>
  <si>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</si>
  <si>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</si>
  <si>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</si>
  <si>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</si>
  <si>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</si>
  <si>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</si>
  <si>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</si>
  <si>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</si>
  <si>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</si>
  <si>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</si>
  <si>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</si>
  <si>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</si>
  <si>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</si>
  <si>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</si>
  <si>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</si>
  <si>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</si>
  <si>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</si>
  <si>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</si>
  <si>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</si>
  <si>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</si>
  <si>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</si>
  <si>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</si>
  <si>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</si>
  <si>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</si>
  <si>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</si>
  <si>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</si>
  <si>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</si>
  <si>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</si>
  <si>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</si>
  <si>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</si>
  <si>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</si>
  <si>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</si>
  <si>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</si>
  <si>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</si>
  <si>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</si>
  <si>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</si>
  <si>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</si>
  <si>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</si>
  <si>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</si>
  <si>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</si>
  <si>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</si>
  <si>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</si>
  <si>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</si>
  <si>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</si>
  <si>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</si>
  <si>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</si>
  <si>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</si>
  <si>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</si>
  <si>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</si>
  <si>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</si>
  <si>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</si>
  <si>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</si>
  <si>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</si>
  <si>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</si>
  <si>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</si>
  <si>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</si>
  <si>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</si>
  <si>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</si>
  <si>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</si>
  <si>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</si>
  <si>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</si>
  <si>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</si>
  <si>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</si>
  <si>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</si>
  <si>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</si>
  <si>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</si>
  <si>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</si>
  <si>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</si>
  <si>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</si>
  <si>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</si>
  <si>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</si>
  <si>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</si>
  <si>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</si>
  <si>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</si>
  <si>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</si>
  <si>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</si>
  <si>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</si>
  <si>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</si>
  <si>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</si>
  <si>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</si>
  <si>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</si>
  <si>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</si>
  <si>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</si>
  <si>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</si>
  <si>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</si>
  <si>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</si>
  <si>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</si>
  <si>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</si>
  <si>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</si>
  <si>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</si>
  <si>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</si>
  <si>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</si>
  <si>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</si>
  <si>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</si>
  <si>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</si>
  <si>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</si>
  <si>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</si>
  <si>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</si>
  <si>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</si>
  <si>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</si>
  <si>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</si>
  <si>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</si>
  <si>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</si>
  <si>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</si>
  <si>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</si>
  <si>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</si>
  <si>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</si>
  <si>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</si>
  <si>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</si>
  <si>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</si>
  <si>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</si>
  <si>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</si>
  <si>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</si>
  <si>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</si>
  <si>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</si>
  <si>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</si>
  <si>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</si>
  <si>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</si>
  <si>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</si>
  <si>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</si>
  <si>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</si>
  <si>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</si>
  <si>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</si>
  <si>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</si>
  <si>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</si>
  <si>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</si>
  <si>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</si>
  <si>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</si>
  <si>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</si>
  <si>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</si>
  <si>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</si>
  <si>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</si>
  <si>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</si>
  <si>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</si>
  <si>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</si>
  <si>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</si>
  <si>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</si>
  <si>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</si>
  <si>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</si>
  <si>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</si>
  <si>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</si>
  <si>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</si>
  <si>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</si>
  <si>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</si>
  <si>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</si>
  <si>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</si>
  <si>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</si>
  <si>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</si>
  <si>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</si>
  <si>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</si>
  <si>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</si>
  <si>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</si>
  <si>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</si>
  <si>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</si>
  <si>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</si>
  <si>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</si>
  <si>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</si>
  <si>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</si>
  <si>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</si>
  <si>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</si>
  <si>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</si>
  <si>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</si>
  <si>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</si>
  <si>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</si>
  <si>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</si>
  <si>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</si>
  <si>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</si>
  <si>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</si>
  <si>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</si>
  <si>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</si>
  <si>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</si>
  <si>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</si>
  <si>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</si>
  <si>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</si>
  <si>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</si>
  <si>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</si>
  <si>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</si>
  <si>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</si>
  <si>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</si>
  <si>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</si>
  <si>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</si>
  <si>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</si>
  <si>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</si>
  <si>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</si>
  <si>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</si>
  <si>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</si>
  <si>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</si>
  <si>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</si>
  <si>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</si>
  <si>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</si>
  <si>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</si>
  <si>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</si>
  <si>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</si>
  <si>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</si>
  <si>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</si>
  <si>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</si>
  <si>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</si>
  <si>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</si>
  <si>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</si>
  <si>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</si>
  <si>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</si>
  <si>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</si>
  <si>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</si>
  <si>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</si>
  <si>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</si>
  <si>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</si>
  <si>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</si>
  <si>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</si>
  <si>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</si>
  <si>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</si>
  <si>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</si>
  <si>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</si>
  <si>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</si>
  <si>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</si>
  <si>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</si>
  <si>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</si>
  <si>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</si>
  <si>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</si>
  <si>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</si>
  <si>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</si>
  <si>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</si>
  <si>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</si>
  <si>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</si>
  <si>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</si>
  <si>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</si>
  <si>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</si>
  <si>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</si>
  <si>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</si>
  <si>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</si>
  <si>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</si>
  <si>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</si>
  <si>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</si>
  <si>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</si>
  <si>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</si>
  <si>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</si>
  <si>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</si>
  <si>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</si>
  <si>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</si>
  <si>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</si>
  <si>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</si>
  <si>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</si>
  <si>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</si>
  <si>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</si>
  <si>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</si>
  <si>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</si>
  <si>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</si>
  <si>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</si>
  <si>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</si>
  <si>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</si>
  <si>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</si>
  <si>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</si>
  <si>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</si>
  <si>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</si>
  <si>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</si>
  <si>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</si>
  <si>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</si>
  <si>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</si>
  <si>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</si>
  <si>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</si>
  <si>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</si>
  <si>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</si>
  <si>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</si>
  <si>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</si>
  <si>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</si>
  <si>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</si>
  <si>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</si>
  <si>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</si>
  <si>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</si>
  <si>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</si>
  <si>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</si>
  <si>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</si>
  <si>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</si>
  <si>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</si>
  <si>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</si>
  <si>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</si>
  <si>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</si>
  <si>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</si>
  <si>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</si>
  <si>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</si>
  <si>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</si>
  <si>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</si>
  <si>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</si>
  <si>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</si>
  <si>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</si>
  <si>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</si>
  <si>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</si>
  <si>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</si>
  <si>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</si>
  <si>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</si>
  <si>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</si>
  <si>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</si>
  <si>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</si>
  <si>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</si>
  <si>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</si>
  <si>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</si>
  <si>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</si>
  <si>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</si>
  <si>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</si>
  <si>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</si>
  <si>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</si>
  <si>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</si>
  <si>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</si>
  <si>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</si>
  <si>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</si>
  <si>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</si>
  <si>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</si>
  <si>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</si>
  <si>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</si>
  <si>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</si>
  <si>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</si>
  <si>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</si>
  <si>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</si>
  <si>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</si>
  <si>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</si>
  <si>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</si>
  <si>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</si>
  <si>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</si>
  <si>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</si>
  <si>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</si>
  <si>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</si>
  <si>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</si>
  <si>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</si>
  <si>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</si>
  <si>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</si>
  <si>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</si>
  <si>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</si>
  <si>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</si>
  <si>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</si>
  <si>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</si>
  <si>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</si>
  <si>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</si>
  <si>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</si>
  <si>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</si>
  <si>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</si>
  <si>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</si>
  <si>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</si>
  <si>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</si>
  <si>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</si>
  <si>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</si>
  <si>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</si>
  <si>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</si>
  <si>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</si>
  <si>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</si>
  <si>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</si>
  <si>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</si>
  <si>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</si>
  <si>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</si>
  <si>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</si>
  <si>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</si>
  <si>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</si>
  <si>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</si>
  <si>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</si>
  <si>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</si>
  <si>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</si>
  <si>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</si>
  <si>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</si>
  <si>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</si>
  <si>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</si>
  <si>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</si>
  <si>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</si>
  <si>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</si>
  <si>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</si>
  <si>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</si>
  <si>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</si>
  <si>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</si>
  <si>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</si>
  <si>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</si>
  <si>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</si>
  <si>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</si>
  <si>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</si>
  <si>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</si>
  <si>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</si>
  <si>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</si>
  <si>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</si>
  <si>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</si>
  <si>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</si>
  <si>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</si>
  <si>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</si>
  <si>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</si>
  <si>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</si>
  <si>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</si>
  <si>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</si>
  <si>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</si>
  <si>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</si>
  <si>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</si>
  <si>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</si>
  <si>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</si>
  <si>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</si>
  <si>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</si>
  <si>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</si>
  <si>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</si>
  <si>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</si>
  <si>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</si>
  <si>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</si>
  <si>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</si>
  <si>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</si>
  <si>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</si>
  <si>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</si>
  <si>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</si>
  <si>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</si>
  <si>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</si>
  <si>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</si>
  <si>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</si>
  <si>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</si>
  <si>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</si>
  <si>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</si>
  <si>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</si>
  <si>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</si>
  <si>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</si>
  <si>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</si>
  <si>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</si>
  <si>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</si>
  <si>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</si>
  <si>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</si>
  <si>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</si>
  <si>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</si>
  <si>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</si>
  <si>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</si>
  <si>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</si>
  <si>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</si>
  <si>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</si>
  <si>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</si>
  <si>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</si>
  <si>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</si>
  <si>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</si>
  <si>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</si>
  <si>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</si>
  <si>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</si>
  <si>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</si>
  <si>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</si>
  <si>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</si>
  <si>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</si>
  <si>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</si>
  <si>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</si>
  <si>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</si>
  <si>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</si>
  <si>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</si>
  <si>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</si>
  <si>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</si>
  <si>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</si>
  <si>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</si>
  <si>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</si>
  <si>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</si>
  <si>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</si>
  <si>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</si>
  <si>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</si>
  <si>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</si>
  <si>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</si>
  <si>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</si>
  <si>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</si>
  <si>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</si>
  <si>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</si>
  <si>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</si>
  <si>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</si>
  <si>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</si>
  <si>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</si>
  <si>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</si>
  <si>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</si>
  <si>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</si>
  <si>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</si>
  <si>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</si>
  <si>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</si>
  <si>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</si>
  <si>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</si>
  <si>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</si>
  <si>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</si>
  <si>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</si>
  <si>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</si>
  <si>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</si>
  <si>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</si>
  <si>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</si>
  <si>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</si>
  <si>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</si>
  <si>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</si>
  <si>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</si>
  <si>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</si>
  <si>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</si>
  <si>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</si>
  <si>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</si>
  <si>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</si>
  <si>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</si>
  <si>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</si>
  <si>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</si>
  <si>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</si>
  <si>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</si>
  <si>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</si>
  <si>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</si>
  <si>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</si>
  <si>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</si>
  <si>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</si>
  <si>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</si>
  <si>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</si>
  <si>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</si>
  <si>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</si>
  <si>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</si>
  <si>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</si>
  <si>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</si>
  <si>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</si>
  <si>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</si>
  <si>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</si>
  <si>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</si>
  <si>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</si>
  <si>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</si>
  <si>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</si>
  <si>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</si>
  <si>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</si>
  <si>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</si>
  <si>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</si>
  <si>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</si>
  <si>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</si>
  <si>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</si>
  <si>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</si>
  <si>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</si>
  <si>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</si>
  <si>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</si>
  <si>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</si>
  <si>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</si>
  <si>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</si>
  <si>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</si>
  <si>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</si>
  <si>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</si>
  <si>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</si>
  <si>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</si>
  <si>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</si>
  <si>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</si>
  <si>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</si>
  <si>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</si>
  <si>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</si>
  <si>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</si>
  <si>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</si>
  <si>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</si>
  <si>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</si>
  <si>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</si>
  <si>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</si>
  <si>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</si>
  <si>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</si>
  <si>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</si>
  <si>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</si>
  <si>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</si>
  <si>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</si>
  <si>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</si>
  <si>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</si>
  <si>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</si>
  <si>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</si>
  <si>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</si>
  <si>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</si>
  <si>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</si>
  <si>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</si>
  <si>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</si>
  <si>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</si>
  <si>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</si>
  <si>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</si>
  <si>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</si>
  <si>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</si>
  <si>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</si>
  <si>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</si>
  <si>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</si>
  <si>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</si>
  <si>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</si>
  <si>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</si>
  <si>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</si>
  <si>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</si>
  <si>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</si>
  <si>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</si>
  <si>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</si>
  <si>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</si>
  <si>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</si>
  <si>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</si>
  <si>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</si>
  <si>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</si>
  <si>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</si>
  <si>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</si>
  <si>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</si>
  <si>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</si>
  <si>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</si>
  <si>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</si>
  <si>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</si>
  <si>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</si>
  <si>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</si>
  <si>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</si>
  <si>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</si>
  <si>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</si>
  <si>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</si>
  <si>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</si>
  <si>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</si>
  <si>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</si>
  <si>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</si>
  <si>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</si>
  <si>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</si>
  <si>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</si>
  <si>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</si>
  <si>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</si>
  <si>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</si>
  <si>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</si>
  <si>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</si>
  <si>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</si>
  <si>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</si>
  <si>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</si>
  <si>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</si>
  <si>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</si>
  <si>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</si>
  <si>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</si>
  <si>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</si>
  <si>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</si>
  <si>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</si>
  <si>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</si>
  <si>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</si>
  <si>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</si>
  <si>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</si>
  <si>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</si>
  <si>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</si>
  <si>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</si>
  <si>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</si>
  <si>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</si>
  <si>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</si>
  <si>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</si>
  <si>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</si>
  <si>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</si>
  <si>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</si>
  <si>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</si>
  <si>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</si>
  <si>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</si>
  <si>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</si>
  <si>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</si>
  <si>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</si>
  <si>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</si>
  <si>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</si>
  <si>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</si>
  <si>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</si>
  <si>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</si>
  <si>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</si>
  <si>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</si>
  <si>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</si>
  <si>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</si>
  <si>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</si>
  <si>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</si>
  <si>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</si>
  <si>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</si>
  <si>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</si>
  <si>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</si>
  <si>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</si>
  <si>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</si>
  <si>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</si>
  <si>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</si>
  <si>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</si>
  <si>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</si>
  <si>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</si>
  <si>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</si>
  <si>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</si>
  <si>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</si>
  <si>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</si>
  <si>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</si>
  <si>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</si>
  <si>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</si>
  <si>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</si>
  <si>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</si>
  <si>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</si>
  <si>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</si>
  <si>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</si>
  <si>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</si>
  <si>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</si>
  <si>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</si>
  <si>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</si>
  <si>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</si>
  <si>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</si>
  <si>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</si>
  <si>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</si>
  <si>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</si>
  <si>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</si>
  <si>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</si>
  <si>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</si>
  <si>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</si>
  <si>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</si>
  <si>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</si>
  <si>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</si>
  <si>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</si>
  <si>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</si>
  <si>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</si>
  <si>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</si>
  <si>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</si>
  <si>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</si>
  <si>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</si>
  <si>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</si>
  <si>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</si>
  <si>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</si>
  <si>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</si>
  <si>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</si>
  <si>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</si>
  <si>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</si>
  <si>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</si>
  <si>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</si>
  <si>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</si>
  <si>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</si>
  <si>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</si>
  <si>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</si>
  <si>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</si>
  <si>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</si>
  <si>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</si>
  <si>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</si>
  <si>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</si>
  <si>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</si>
  <si>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</si>
  <si>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</si>
  <si>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</si>
  <si>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</si>
  <si>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</si>
  <si>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</si>
  <si>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</si>
  <si>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</si>
  <si>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</si>
  <si>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</si>
  <si>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</si>
  <si>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</si>
  <si>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</si>
  <si>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</si>
  <si>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</si>
  <si>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</si>
  <si>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</si>
  <si>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</si>
  <si>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</si>
  <si>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</si>
  <si>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</si>
  <si>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</si>
  <si>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</si>
  <si>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</si>
  <si>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</si>
  <si>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</si>
  <si>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</si>
  <si>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</si>
  <si>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</si>
  <si>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</si>
  <si>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</si>
  <si>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</si>
  <si>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</si>
  <si>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</si>
  <si>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</si>
  <si>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</si>
  <si>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</si>
  <si>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</si>
  <si>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</si>
  <si>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</si>
  <si>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</si>
  <si>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</si>
  <si>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</si>
  <si>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</si>
  <si>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</si>
  <si>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</si>
  <si>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</si>
  <si>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</si>
  <si>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</si>
  <si>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</si>
  <si>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</si>
  <si>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</si>
  <si>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</si>
  <si>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</si>
  <si>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</si>
  <si>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</si>
  <si>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</si>
  <si>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</si>
  <si>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</si>
  <si>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</si>
  <si>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</si>
  <si>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</si>
  <si>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</si>
  <si>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</si>
  <si>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</si>
  <si>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</si>
  <si>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</si>
  <si>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</si>
  <si>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</si>
  <si>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</si>
  <si>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</si>
  <si>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</si>
  <si>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</si>
  <si>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</si>
  <si>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</si>
  <si>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</si>
  <si>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</si>
  <si>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</si>
  <si>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</si>
  <si>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</si>
  <si>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</si>
  <si>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</si>
  <si>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</si>
  <si>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</si>
  <si>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</si>
  <si>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</si>
  <si>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</si>
  <si>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</si>
  <si>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</si>
  <si>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</si>
  <si>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</si>
  <si>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</si>
  <si>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</si>
  <si>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</si>
  <si>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</si>
  <si>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</si>
  <si>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</si>
  <si>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</si>
  <si>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</si>
  <si>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</si>
  <si>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</si>
  <si>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</si>
  <si>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</si>
  <si>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</si>
  <si>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</si>
  <si>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</si>
  <si>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</si>
  <si>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</si>
  <si>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</si>
  <si>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</si>
  <si>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</si>
  <si>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</si>
  <si>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</si>
  <si>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</si>
  <si>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</si>
  <si>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</si>
  <si>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</si>
  <si>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</si>
  <si>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</si>
  <si>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</si>
  <si>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</si>
  <si>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</si>
  <si>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</si>
  <si>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</si>
  <si>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</si>
  <si>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</si>
  <si>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</si>
  <si>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</si>
  <si>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</si>
  <si>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</si>
  <si>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</si>
  <si>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</si>
  <si>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</si>
  <si>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</si>
  <si>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</si>
  <si>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</si>
  <si>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</si>
  <si>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</si>
  <si>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</si>
  <si>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</si>
  <si>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</si>
  <si>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</si>
  <si>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</si>
  <si>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</si>
  <si>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</si>
  <si>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</si>
  <si>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</si>
  <si>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</si>
  <si>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</si>
  <si>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</si>
  <si>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</si>
  <si>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</si>
  <si>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</si>
  <si>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</si>
  <si>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</si>
  <si>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</si>
  <si>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</si>
  <si>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</si>
  <si>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</si>
  <si>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</si>
  <si>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</si>
  <si>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</si>
  <si>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</si>
  <si>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</si>
  <si>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</si>
  <si>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</si>
  <si>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</si>
  <si>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</si>
  <si>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</si>
  <si>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</si>
  <si>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</si>
  <si>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</si>
  <si>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</si>
  <si>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</si>
  <si>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</si>
  <si>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</si>
  <si>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</si>
  <si>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</si>
  <si>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</si>
  <si>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</si>
  <si>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</si>
  <si>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</si>
  <si>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</si>
  <si>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</si>
  <si>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</si>
  <si>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</si>
  <si>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</si>
  <si>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</si>
  <si>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</si>
  <si>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</si>
  <si>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</si>
  <si>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</si>
  <si>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</si>
  <si>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</si>
  <si>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</si>
  <si>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</si>
  <si>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</si>
  <si>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</si>
  <si>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</si>
  <si>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</si>
  <si>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</si>
  <si>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</si>
  <si>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</si>
  <si>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</si>
  <si>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</si>
  <si>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</si>
  <si>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</si>
  <si>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</si>
  <si>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</si>
  <si>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</si>
  <si>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</si>
  <si>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</si>
  <si>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</si>
  <si>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</si>
  <si>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</si>
  <si>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</si>
  <si>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</si>
  <si>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</si>
  <si>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</si>
  <si>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</si>
  <si>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</si>
  <si>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</si>
  <si>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</si>
  <si>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</si>
  <si>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</si>
  <si>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</si>
  <si>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</si>
  <si>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</si>
  <si>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</si>
  <si>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</si>
  <si>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</si>
  <si>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</si>
  <si>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</si>
  <si>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</si>
  <si>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</si>
  <si>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</si>
  <si>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</si>
  <si>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</si>
  <si>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</si>
  <si>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</si>
  <si>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</si>
  <si>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</si>
  <si>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</si>
  <si>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</si>
  <si>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</si>
  <si>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</si>
  <si>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</si>
  <si>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</si>
  <si>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</si>
  <si>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</si>
  <si>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</si>
  <si>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</si>
  <si>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</si>
  <si>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</si>
  <si>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</si>
  <si>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</si>
  <si>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</si>
  <si>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</si>
  <si>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</si>
  <si>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</si>
  <si>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</si>
  <si>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</si>
  <si>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</si>
  <si>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</si>
  <si>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</si>
  <si>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</si>
  <si>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</si>
  <si>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</si>
  <si>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</si>
  <si>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</si>
  <si>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</si>
  <si>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</si>
  <si>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</si>
  <si>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</si>
  <si>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</si>
  <si>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</si>
  <si>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</si>
  <si>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</si>
  <si>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</si>
  <si>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</si>
  <si>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</si>
  <si>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</si>
  <si>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</si>
  <si>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</si>
  <si>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</si>
  <si>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</si>
  <si>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</si>
  <si>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</si>
  <si>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</si>
  <si>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</si>
  <si>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</si>
  <si>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</si>
  <si>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</si>
  <si>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</si>
  <si>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</si>
  <si>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</si>
  <si>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</si>
  <si>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</si>
  <si>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</si>
  <si>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</si>
  <si>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</si>
  <si>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</si>
  <si>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</si>
  <si>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</si>
  <si>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</si>
  <si>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</si>
  <si>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</si>
  <si>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</si>
  <si>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</si>
  <si>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</si>
  <si>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</si>
  <si>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</si>
  <si>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</si>
  <si>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</si>
  <si>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</si>
  <si>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</si>
  <si>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</si>
  <si>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</si>
  <si>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</si>
  <si>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</si>
  <si>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</si>
  <si>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</si>
  <si>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</si>
  <si>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</si>
  <si>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</si>
  <si>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</si>
  <si>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</si>
  <si>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</si>
  <si>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</si>
  <si>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</si>
  <si>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</si>
  <si>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</si>
  <si>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</si>
  <si>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</si>
  <si>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</si>
  <si>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</si>
  <si>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</si>
  <si>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</si>
  <si>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</si>
  <si>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</si>
  <si>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</si>
  <si>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</si>
  <si>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</si>
  <si>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</si>
  <si>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</si>
  <si>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</si>
  <si>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</si>
  <si>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</si>
  <si>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</si>
  <si>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</si>
  <si>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</si>
  <si>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</si>
  <si>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</si>
  <si>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</si>
  <si>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</si>
  <si>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</si>
  <si>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</si>
  <si>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</si>
  <si>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</si>
  <si>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</si>
  <si>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</si>
  <si>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</si>
  <si>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</si>
  <si>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</si>
  <si>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</si>
  <si>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</si>
  <si>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</si>
  <si>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</si>
  <si>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</si>
  <si>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</si>
  <si>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</si>
  <si>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</si>
  <si>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</si>
  <si>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</si>
  <si>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</si>
  <si>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</si>
  <si>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</si>
  <si>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</si>
  <si>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</si>
  <si>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</si>
  <si>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</si>
  <si>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</si>
  <si>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</si>
  <si>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</si>
  <si>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</si>
  <si>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</si>
  <si>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</si>
  <si>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</si>
  <si>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</si>
  <si>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</si>
  <si>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</si>
  <si>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</si>
  <si>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</si>
  <si>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</si>
  <si>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</si>
  <si>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</si>
  <si>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</si>
  <si>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</si>
  <si>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</si>
  <si>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</si>
  <si>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</si>
  <si>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</si>
  <si>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</si>
  <si>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</si>
  <si>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</si>
  <si>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</si>
  <si>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</si>
  <si>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</si>
  <si>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</si>
  <si>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</si>
  <si>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</si>
  <si>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</si>
  <si>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</si>
  <si>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</si>
  <si>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</si>
  <si>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</si>
  <si>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</si>
  <si>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</si>
  <si>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</si>
  <si>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</si>
  <si>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</si>
  <si>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</si>
  <si>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</si>
  <si>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</si>
  <si>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</si>
  <si>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</si>
  <si>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</si>
  <si>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</si>
  <si>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</si>
  <si>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</si>
  <si>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</si>
  <si>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</si>
  <si>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</si>
  <si>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</si>
  <si>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</si>
  <si>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</si>
  <si>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</si>
  <si>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</si>
  <si>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</si>
  <si>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</si>
  <si>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</si>
  <si>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</si>
  <si>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</si>
  <si>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</si>
  <si>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</si>
  <si>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</si>
  <si>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</si>
  <si>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</si>
  <si>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</si>
  <si>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</si>
  <si>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</si>
  <si>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</si>
  <si>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</si>
  <si>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</si>
  <si>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</si>
  <si>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</si>
  <si>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</si>
  <si>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</si>
  <si>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</si>
  <si>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</si>
  <si>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</si>
  <si>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</si>
  <si>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</si>
  <si>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</si>
  <si>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</si>
  <si>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</si>
  <si>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</si>
  <si>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</si>
  <si>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</si>
  <si>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</si>
  <si>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</si>
  <si>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</si>
  <si>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</si>
  <si>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</si>
  <si>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</si>
  <si>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</si>
  <si>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</si>
  <si>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</si>
  <si>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</si>
  <si>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</si>
  <si>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</si>
  <si>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</si>
  <si>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</si>
  <si>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</si>
  <si>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</si>
  <si>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</si>
  <si>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</si>
  <si>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</si>
  <si>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</si>
  <si>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</si>
  <si>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</si>
  <si>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</si>
  <si>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</si>
  <si>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</si>
  <si>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</si>
  <si>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</si>
  <si>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</si>
  <si>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</si>
  <si>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</si>
  <si>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</si>
  <si>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</si>
  <si>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</si>
  <si>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</si>
  <si>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</si>
  <si>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</si>
  <si>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</si>
  <si>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</si>
  <si>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</si>
  <si>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</si>
  <si>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</si>
  <si>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</si>
  <si>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</si>
  <si>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</si>
  <si>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</si>
  <si>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</si>
  <si>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</si>
  <si>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</si>
  <si>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</si>
  <si>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</si>
  <si>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</si>
  <si>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</si>
  <si>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</si>
  <si>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</si>
  <si>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</si>
  <si>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</si>
  <si>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</si>
  <si>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</si>
  <si>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</si>
  <si>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</si>
  <si>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</si>
  <si>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</si>
  <si>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</si>
  <si>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</si>
  <si>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</si>
  <si>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</si>
  <si>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</si>
  <si>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</si>
  <si>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</si>
  <si>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</si>
  <si>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</si>
  <si>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</si>
  <si>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</si>
  <si>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</si>
  <si>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</si>
  <si>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</si>
  <si>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</si>
  <si>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</si>
  <si>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</si>
  <si>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</si>
  <si>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</si>
  <si>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</si>
  <si>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</si>
  <si>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</si>
  <si>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</si>
  <si>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</si>
  <si>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</si>
  <si>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</si>
  <si>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</si>
  <si>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</si>
  <si>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</si>
  <si>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</si>
  <si>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</si>
  <si>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</si>
  <si>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</si>
  <si>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</si>
  <si>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</si>
  <si>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</si>
  <si>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</si>
  <si>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</si>
  <si>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</si>
  <si>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</si>
  <si>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</si>
  <si>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</si>
  <si>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</si>
  <si>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</si>
  <si>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</si>
  <si>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</si>
  <si>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</si>
  <si>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</si>
  <si>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</si>
  <si>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</si>
  <si>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</si>
  <si>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</si>
  <si>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</si>
  <si>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</si>
  <si>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</si>
  <si>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</si>
  <si>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</si>
  <si>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</si>
  <si>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</si>
  <si>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</si>
  <si>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</si>
  <si>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</si>
  <si>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</si>
  <si>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</si>
  <si>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</si>
  <si>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</si>
  <si>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</si>
  <si>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</si>
  <si>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</si>
  <si>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</si>
  <si>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</si>
  <si>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</si>
  <si>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</si>
  <si>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</si>
  <si>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</si>
  <si>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</si>
  <si>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</si>
  <si>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</si>
  <si>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</si>
  <si>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</si>
  <si>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</si>
  <si>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</si>
  <si>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</si>
  <si>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</si>
  <si>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</si>
  <si>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</si>
  <si>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</si>
  <si>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</si>
  <si>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</si>
  <si>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</si>
  <si>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</si>
  <si>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</si>
  <si>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</si>
  <si>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</si>
  <si>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</si>
  <si>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</si>
  <si>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</si>
  <si>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</si>
  <si>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</si>
  <si>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</si>
  <si>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</si>
  <si>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</si>
  <si>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</si>
  <si>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</si>
  <si>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</si>
  <si>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</si>
  <si>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</si>
  <si>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</si>
  <si>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</si>
  <si>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</si>
  <si>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</si>
  <si>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</si>
  <si>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</si>
  <si>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</si>
  <si>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</si>
  <si>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</si>
  <si>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</si>
  <si>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</si>
  <si>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</si>
  <si>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</si>
  <si>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</si>
  <si>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</si>
  <si>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</si>
  <si>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</si>
  <si>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</si>
  <si>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</si>
  <si>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</si>
  <si>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</si>
  <si>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</si>
  <si>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</si>
  <si>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</si>
  <si>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</si>
  <si>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</si>
  <si>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</si>
  <si>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</si>
  <si>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</si>
  <si>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</si>
  <si>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</si>
  <si>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</si>
  <si>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</si>
  <si>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</si>
  <si>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</si>
  <si>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</si>
  <si>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</si>
  <si>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</si>
  <si>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</si>
  <si>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</si>
  <si>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</si>
  <si>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</si>
  <si>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</si>
  <si>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</si>
  <si>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</si>
  <si>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</si>
  <si>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</si>
  <si>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</si>
  <si>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</si>
  <si>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</si>
  <si>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</si>
  <si>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</si>
  <si>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</si>
  <si>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</si>
  <si>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</si>
  <si>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</si>
  <si>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</si>
  <si>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</si>
  <si>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</si>
  <si>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</si>
  <si>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</si>
  <si>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</si>
  <si>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</si>
  <si>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</si>
  <si>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</si>
  <si>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</si>
  <si>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</si>
  <si>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</si>
  <si>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</si>
  <si>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</si>
  <si>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</si>
  <si>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</si>
  <si>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</si>
  <si>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</si>
  <si>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</si>
  <si>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</si>
  <si>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</si>
  <si>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</si>
  <si>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</si>
  <si>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</si>
  <si>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</si>
  <si>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</si>
  <si>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</si>
  <si>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</si>
  <si>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</si>
  <si>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</si>
  <si>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</si>
  <si>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</si>
  <si>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</si>
  <si>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</si>
  <si>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</si>
  <si>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</si>
  <si>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</si>
  <si>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</si>
  <si>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</si>
  <si>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</si>
  <si>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</si>
  <si>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</si>
  <si>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</si>
  <si>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</si>
  <si>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</si>
  <si>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</si>
  <si>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</si>
  <si>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</si>
  <si>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</si>
  <si>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</si>
  <si>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</si>
  <si>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</si>
  <si>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</si>
  <si>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</si>
  <si>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</si>
  <si>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</si>
  <si>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</si>
  <si>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</si>
  <si>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</si>
  <si>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</si>
  <si>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</si>
  <si>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</si>
  <si>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</si>
  <si>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</si>
  <si>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</si>
  <si>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</si>
  <si>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</si>
  <si>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</si>
  <si>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</si>
  <si>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</si>
  <si>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</si>
  <si>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</si>
  <si>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</si>
  <si>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</si>
  <si>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</si>
  <si>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</si>
  <si>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</si>
  <si>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</si>
  <si>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</si>
  <si>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</si>
  <si>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</si>
  <si>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</si>
  <si>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</si>
  <si>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</si>
  <si>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</si>
  <si>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</si>
  <si>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</si>
  <si>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</si>
  <si>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</si>
  <si>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</si>
  <si>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</si>
  <si>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</si>
  <si>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</si>
  <si>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</si>
  <si>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</si>
  <si>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</si>
  <si>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</si>
  <si>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</si>
  <si>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</si>
  <si>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</si>
  <si>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</si>
  <si>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</si>
  <si>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</si>
  <si>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</si>
  <si>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</si>
  <si>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</si>
  <si>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</si>
  <si>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</si>
  <si>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</si>
  <si>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</si>
  <si>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</si>
  <si>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</si>
  <si>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</si>
  <si>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</si>
  <si>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</si>
  <si>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</si>
  <si>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</si>
  <si>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</si>
  <si>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</si>
  <si>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</si>
  <si>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</si>
  <si>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</si>
  <si>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</si>
  <si>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</si>
  <si>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</si>
  <si>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</si>
  <si>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</si>
  <si>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</si>
  <si>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</si>
  <si>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</si>
  <si>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</si>
  <si>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</si>
  <si>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</si>
  <si>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</si>
  <si>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</si>
  <si>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</si>
  <si>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</si>
  <si>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</si>
  <si>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</si>
  <si>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</si>
  <si>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</si>
  <si>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</si>
  <si>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</si>
  <si>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</si>
  <si>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</si>
  <si>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</si>
  <si>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</si>
  <si>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</si>
  <si>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</si>
  <si>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</si>
  <si>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</si>
  <si>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</si>
  <si>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</si>
  <si>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</si>
  <si>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</si>
  <si>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</si>
  <si>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</si>
  <si>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</si>
  <si>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</si>
  <si>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</si>
  <si>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</si>
  <si>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</si>
  <si>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</si>
  <si>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</si>
  <si>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</si>
  <si>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</si>
  <si>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</si>
  <si>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</si>
  <si>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</si>
  <si>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</si>
  <si>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</si>
  <si>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</si>
  <si>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</si>
  <si>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</si>
  <si>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</si>
  <si>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</si>
  <si>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</si>
  <si>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</si>
  <si>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</si>
  <si>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</si>
  <si>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</si>
  <si>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</si>
  <si>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</si>
  <si>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</si>
  <si>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</si>
  <si>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</si>
  <si>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</si>
  <si>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</si>
  <si>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</si>
  <si>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</si>
  <si>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</si>
  <si>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</si>
  <si>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</si>
  <si>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</si>
  <si>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</si>
  <si>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</si>
  <si>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</si>
  <si>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</si>
  <si>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</si>
  <si>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</si>
  <si>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</si>
  <si>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</si>
  <si>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</si>
  <si>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</si>
  <si>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</si>
  <si>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</si>
  <si>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</si>
  <si>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</si>
  <si>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</si>
  <si>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</si>
  <si>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</si>
  <si>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</si>
  <si>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</si>
  <si>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</si>
  <si>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</si>
  <si>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</si>
  <si>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</si>
  <si>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</si>
  <si>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</si>
  <si>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</si>
  <si>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</si>
  <si>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</si>
  <si>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</si>
  <si>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</si>
  <si>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</si>
  <si>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</si>
  <si>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</si>
  <si>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</si>
  <si>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</si>
  <si>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</si>
  <si>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</si>
  <si>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</si>
  <si>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</si>
  <si>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</si>
  <si>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</si>
  <si>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</si>
  <si>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</si>
  <si>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</si>
  <si>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</si>
  <si>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</si>
  <si>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</si>
  <si>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</si>
  <si>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</si>
  <si>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</si>
  <si>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</si>
  <si>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</si>
  <si>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</si>
  <si>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</si>
  <si>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</si>
  <si>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</si>
  <si>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</si>
  <si>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</si>
  <si>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</si>
  <si>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</si>
  <si>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</si>
  <si>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</si>
  <si>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</si>
  <si>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</si>
  <si>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</si>
  <si>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</si>
  <si>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</si>
  <si>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</si>
  <si>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</si>
  <si>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</si>
  <si>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</si>
  <si>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</si>
  <si>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</si>
  <si>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</si>
  <si>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</si>
  <si>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</si>
  <si>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</si>
  <si>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</si>
  <si>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</si>
  <si>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</si>
  <si>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</si>
  <si>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</si>
  <si>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</si>
  <si>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</si>
  <si>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</si>
  <si>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</si>
  <si>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</si>
  <si>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</si>
  <si>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</si>
  <si>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</si>
  <si>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</si>
  <si>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</si>
  <si>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</si>
  <si>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</si>
  <si>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</si>
  <si>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</si>
  <si>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</si>
  <si>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</si>
  <si>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</si>
  <si>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</si>
  <si>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</si>
  <si>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</si>
  <si>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</si>
  <si>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</si>
  <si>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</si>
  <si>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</si>
  <si>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</si>
  <si>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</si>
  <si>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</si>
  <si>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</si>
  <si>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</si>
  <si>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</si>
  <si>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</si>
  <si>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</si>
  <si>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</si>
  <si>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</si>
  <si>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</si>
  <si>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</si>
  <si>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</si>
  <si>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</si>
  <si>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</si>
  <si>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</si>
  <si>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</si>
  <si>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</si>
  <si>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</si>
  <si>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</si>
  <si>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</si>
  <si>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</si>
  <si>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</si>
  <si>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</si>
  <si>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</si>
  <si>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</si>
  <si>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</si>
  <si>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</si>
  <si>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</si>
  <si>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</si>
  <si>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</si>
  <si>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</si>
  <si>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</si>
  <si>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</si>
  <si>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</si>
  <si>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</si>
  <si>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</si>
  <si>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</si>
  <si>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</si>
  <si>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</si>
  <si>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</si>
  <si>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</si>
  <si>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</si>
  <si>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</si>
  <si>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</si>
  <si>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</si>
  <si>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</si>
  <si>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</si>
  <si>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</si>
  <si>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</si>
  <si>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</si>
  <si>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</si>
  <si>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</si>
  <si>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</si>
  <si>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</si>
  <si>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</si>
  <si>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</si>
  <si>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</si>
  <si>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</si>
  <si>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</si>
  <si>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</si>
  <si>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</si>
  <si>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</si>
  <si>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</si>
  <si>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</si>
  <si>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</si>
  <si>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</si>
  <si>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</si>
  <si>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</si>
  <si>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</si>
  <si>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</si>
  <si>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</si>
  <si>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</si>
  <si>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</si>
  <si>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</si>
  <si>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</si>
  <si>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</si>
  <si>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</si>
  <si>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</si>
  <si>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</si>
  <si>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</si>
  <si>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</si>
  <si>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</si>
  <si>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</si>
  <si>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</si>
  <si>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</si>
  <si>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</si>
  <si>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</si>
  <si>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</si>
  <si>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</si>
  <si>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</si>
  <si>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</si>
  <si>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</si>
  <si>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</si>
  <si>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</si>
  <si>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</si>
  <si>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</si>
  <si>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</si>
  <si>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</si>
  <si>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</si>
  <si>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</si>
  <si>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</si>
  <si>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</si>
  <si>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</si>
  <si>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</si>
  <si>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</si>
  <si>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</si>
  <si>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</si>
  <si>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</si>
  <si>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</si>
  <si>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</si>
  <si>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</si>
  <si>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</si>
  <si>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</si>
  <si>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</si>
  <si>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</si>
  <si>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</si>
  <si>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</si>
  <si>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</si>
  <si>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</si>
  <si>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</si>
  <si>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</si>
  <si>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</si>
  <si>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</si>
  <si>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</si>
  <si>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</si>
  <si>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</si>
  <si>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</si>
  <si>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</si>
  <si>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</si>
  <si>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</si>
  <si>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</si>
  <si>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</si>
  <si>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</si>
  <si>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</si>
  <si>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</si>
  <si>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</si>
  <si>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</si>
  <si>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</si>
  <si>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</si>
  <si>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</si>
  <si>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</si>
  <si>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</si>
  <si>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</si>
  <si>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</si>
  <si>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</si>
  <si>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</si>
  <si>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</si>
  <si>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</si>
  <si>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</si>
  <si>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</si>
  <si>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</si>
  <si>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</si>
  <si>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</si>
  <si>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</si>
  <si>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</si>
  <si>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</si>
  <si>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</si>
  <si>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</si>
  <si>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</si>
  <si>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</si>
  <si>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</si>
  <si>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</si>
  <si>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</si>
  <si>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</si>
  <si>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</si>
  <si>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</si>
  <si>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</si>
  <si>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</si>
  <si>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</si>
  <si>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</si>
  <si>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</si>
  <si>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</si>
  <si>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</si>
  <si>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</si>
  <si>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</si>
  <si>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</si>
  <si>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</si>
  <si>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</si>
  <si>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</si>
  <si>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</si>
  <si>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</si>
  <si>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</si>
  <si>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</si>
  <si>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</si>
  <si>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</si>
  <si>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</si>
  <si>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</si>
  <si>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</si>
  <si>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</si>
  <si>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</si>
  <si>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</si>
  <si>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</si>
  <si>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</si>
  <si>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</si>
  <si>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</si>
  <si>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</si>
  <si>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</si>
  <si>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</si>
  <si>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</si>
  <si>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</si>
  <si>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</si>
  <si>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</si>
  <si>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</si>
  <si>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</si>
  <si>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</si>
  <si>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</si>
  <si>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</si>
  <si>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</si>
  <si>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</si>
  <si>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</si>
  <si>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</si>
  <si>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</si>
  <si>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</si>
  <si>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</si>
  <si>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</si>
  <si>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</si>
  <si>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</si>
  <si>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</si>
  <si>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</si>
  <si>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</si>
  <si>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</si>
  <si>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</si>
  <si>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</si>
  <si>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</si>
  <si>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</si>
  <si>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</si>
  <si>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</si>
  <si>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</si>
  <si>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</si>
  <si>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</si>
  <si>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</si>
  <si>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</si>
  <si>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</si>
  <si>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</si>
  <si>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</si>
  <si>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</si>
  <si>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</si>
  <si>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</si>
  <si>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</si>
  <si>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</si>
  <si>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</si>
  <si>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</si>
  <si>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</si>
  <si>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</si>
  <si>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</si>
  <si>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</si>
  <si>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</si>
  <si>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</si>
  <si>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</si>
  <si>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</si>
  <si>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</si>
  <si>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</si>
  <si>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</si>
  <si>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</si>
  <si>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</si>
  <si>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</si>
  <si>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</si>
  <si>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</si>
  <si>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</si>
  <si>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</si>
  <si>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</si>
  <si>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</si>
  <si>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</si>
  <si>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</si>
  <si>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</si>
  <si>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</si>
  <si>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</si>
  <si>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</si>
  <si>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</si>
  <si>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</si>
  <si>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</si>
  <si>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</si>
  <si>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</si>
  <si>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</si>
  <si>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</si>
  <si>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</si>
  <si>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</si>
  <si>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</si>
  <si>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</si>
  <si>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</si>
  <si>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</si>
  <si>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</si>
  <si>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</si>
  <si>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</si>
  <si>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</si>
  <si>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</si>
  <si>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</si>
  <si>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</si>
  <si>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</si>
  <si>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</si>
  <si>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</si>
  <si>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</si>
  <si>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</si>
  <si>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</si>
  <si>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</si>
  <si>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</si>
  <si>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</si>
  <si>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</si>
  <si>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</si>
  <si>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</si>
  <si>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</si>
  <si>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</si>
  <si>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</si>
  <si>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</si>
  <si>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</si>
  <si>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</si>
  <si>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</si>
  <si>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</si>
  <si>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</si>
  <si>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</si>
  <si>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</si>
  <si>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</si>
  <si>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</si>
  <si>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</si>
  <si>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</si>
  <si>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</si>
  <si>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</si>
  <si>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</si>
  <si>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</si>
  <si>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</si>
  <si>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</si>
  <si>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</si>
  <si>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</si>
  <si>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</si>
  <si>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</si>
  <si>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</si>
  <si>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</si>
  <si>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</si>
  <si>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</si>
  <si>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</si>
  <si>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</si>
  <si>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</si>
  <si>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</si>
  <si>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</si>
  <si>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</si>
  <si>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</si>
  <si>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</si>
  <si>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</si>
  <si>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</si>
  <si>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</si>
  <si>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</si>
  <si>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</si>
  <si>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</si>
  <si>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</si>
  <si>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</si>
  <si>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</si>
  <si>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</si>
  <si>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</si>
  <si>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</si>
  <si>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</si>
  <si>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</si>
  <si>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</si>
  <si>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</si>
  <si>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</si>
  <si>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</si>
  <si>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</si>
  <si>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</si>
  <si>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</si>
  <si>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</si>
  <si>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</si>
  <si>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</si>
  <si>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</si>
  <si>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</si>
  <si>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</si>
  <si>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</si>
  <si>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</si>
  <si>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</si>
  <si>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</si>
  <si>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</si>
  <si>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</si>
  <si>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</si>
  <si>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</si>
  <si>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</si>
  <si>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</si>
  <si>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</si>
  <si>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</si>
  <si>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</si>
  <si>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</si>
  <si>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</si>
  <si>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</si>
  <si>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</si>
  <si>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</si>
  <si>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</si>
  <si>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</si>
  <si>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</si>
  <si>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</si>
  <si>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</si>
  <si>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</si>
  <si>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</si>
  <si>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</si>
  <si>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</si>
  <si>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</si>
  <si>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</si>
  <si>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</si>
  <si>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</si>
  <si>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</si>
  <si>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</si>
  <si>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</si>
  <si>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</si>
  <si>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</si>
  <si>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</si>
  <si>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</si>
  <si>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</si>
  <si>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</si>
  <si>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</si>
  <si>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</si>
  <si>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</si>
  <si>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</si>
  <si>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</si>
  <si>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</si>
  <si>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</si>
  <si>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</si>
  <si>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</si>
  <si>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</si>
  <si>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</si>
  <si>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</si>
  <si>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</si>
  <si>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</si>
  <si>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</si>
  <si>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</si>
  <si>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</si>
  <si>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</si>
  <si>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</si>
  <si>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</si>
  <si>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</si>
  <si>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</si>
  <si>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</si>
  <si>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</si>
  <si>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</si>
  <si>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</si>
  <si>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</si>
  <si>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</si>
  <si>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</si>
  <si>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</si>
  <si>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</si>
  <si>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</si>
  <si>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</si>
  <si>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</si>
  <si>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</si>
  <si>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</si>
  <si>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</si>
  <si>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</si>
  <si>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</si>
  <si>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</si>
  <si>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</si>
  <si>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</si>
  <si>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</si>
  <si>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</si>
  <si>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</si>
  <si>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</si>
  <si>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</si>
  <si>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</si>
  <si>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</si>
  <si>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</si>
  <si>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</si>
  <si>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</si>
  <si>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</si>
  <si>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</si>
  <si>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</si>
  <si>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</si>
  <si>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</si>
  <si>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</si>
  <si>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</si>
  <si>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</si>
  <si>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</si>
  <si>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</si>
  <si>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</si>
  <si>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</si>
  <si>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</si>
  <si>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</si>
  <si>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</si>
  <si>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</si>
  <si>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</si>
  <si>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</si>
  <si>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</si>
  <si>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</si>
  <si>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</si>
  <si>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</si>
  <si>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</si>
  <si>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</si>
  <si>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</si>
  <si>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</si>
  <si>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</si>
  <si>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</si>
  <si>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</si>
  <si>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</si>
  <si>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</si>
  <si>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</si>
  <si>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</si>
  <si>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</si>
  <si>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</si>
  <si>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</si>
  <si>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</si>
  <si>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</si>
  <si>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</si>
  <si>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</si>
  <si>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</si>
  <si>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</si>
  <si>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</si>
  <si>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</si>
  <si>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</si>
  <si>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</si>
  <si>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</si>
  <si>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</si>
  <si>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</si>
  <si>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</si>
  <si>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</si>
  <si>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</si>
  <si>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</si>
  <si>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</si>
  <si>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</si>
  <si>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</si>
  <si>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</si>
  <si>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</si>
  <si>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</si>
  <si>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</si>
  <si>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</si>
  <si>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</si>
  <si>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</si>
  <si>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</si>
  <si>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</si>
  <si>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</si>
  <si>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</si>
  <si>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</si>
  <si>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</si>
  <si>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</si>
  <si>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</si>
  <si>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</si>
  <si>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</si>
  <si>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</si>
  <si>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</si>
  <si>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</si>
  <si>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</si>
  <si>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</si>
  <si>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</si>
  <si>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</si>
  <si>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</si>
  <si>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</si>
  <si>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</si>
  <si>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</si>
  <si>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</si>
  <si>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</si>
  <si>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</si>
  <si>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</si>
  <si>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</si>
  <si>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</si>
  <si>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</si>
  <si>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</si>
  <si>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</si>
  <si>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</si>
  <si>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</si>
  <si>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</si>
  <si>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</si>
  <si>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</si>
  <si>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</si>
  <si>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</si>
  <si>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</si>
  <si>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</si>
  <si>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</si>
  <si>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</si>
  <si>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</si>
  <si>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</si>
  <si>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</si>
  <si>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</si>
  <si>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</si>
  <si>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</si>
  <si>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</si>
  <si>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</si>
  <si>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</si>
  <si>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</si>
  <si>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</si>
  <si>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</si>
  <si>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</si>
  <si>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</si>
  <si>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</si>
  <si>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</si>
  <si>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</si>
  <si>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</si>
  <si>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</si>
  <si>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</si>
  <si>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</si>
  <si>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</si>
  <si>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</si>
  <si>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</si>
  <si>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</si>
  <si>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</si>
  <si>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</si>
  <si>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</si>
  <si>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</si>
  <si>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</si>
  <si>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</si>
  <si>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</si>
  <si>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</si>
  <si>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</si>
  <si>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</si>
  <si>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</si>
  <si>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</si>
  <si>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</si>
  <si>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</si>
  <si>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</si>
  <si>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</si>
  <si>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</si>
  <si>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</si>
  <si>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</si>
  <si>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</si>
  <si>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</si>
  <si>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</si>
  <si>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</si>
  <si>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</si>
  <si>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</si>
  <si>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</si>
  <si>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</si>
  <si>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</si>
  <si>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</si>
  <si>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</si>
  <si>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</si>
  <si>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</si>
  <si>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</si>
  <si>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</si>
  <si>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</si>
  <si>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</si>
  <si>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</si>
  <si>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</si>
  <si>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</si>
  <si>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</si>
  <si>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</si>
  <si>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</si>
  <si>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</si>
  <si>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</si>
  <si>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</si>
  <si>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</si>
  <si>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</si>
  <si>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</si>
  <si>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</si>
  <si>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</si>
  <si>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</si>
  <si>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</si>
  <si>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</si>
  <si>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</si>
  <si>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</si>
  <si>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</si>
  <si>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</si>
  <si>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</si>
  <si>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</si>
  <si>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</si>
  <si>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</si>
  <si>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</si>
  <si>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</si>
  <si>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</si>
  <si>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</si>
  <si>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</si>
  <si>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</si>
  <si>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</si>
  <si>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</si>
  <si>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</si>
  <si>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</si>
  <si>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</si>
  <si>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</si>
  <si>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</si>
  <si>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</si>
  <si>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</si>
  <si>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</si>
  <si>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</si>
  <si>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</si>
  <si>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</si>
  <si>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</si>
  <si>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</si>
  <si>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</si>
  <si>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</si>
  <si>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</si>
  <si>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</si>
  <si>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</si>
  <si>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</si>
  <si>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</si>
  <si>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</si>
  <si>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</si>
  <si>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</si>
  <si>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</si>
  <si>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</si>
  <si>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</si>
  <si>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</si>
  <si>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</si>
  <si>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</si>
  <si>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</si>
  <si>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</si>
  <si>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</si>
  <si>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</si>
  <si>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</si>
  <si>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</si>
  <si>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</si>
  <si>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</si>
  <si>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</si>
  <si>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</si>
  <si>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</si>
  <si>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</si>
  <si>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</si>
  <si>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</si>
  <si>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</si>
  <si>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</si>
  <si>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</si>
  <si>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</si>
  <si>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</si>
  <si>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</si>
  <si>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</si>
  <si>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</si>
  <si>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</si>
  <si>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</si>
  <si>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</si>
  <si>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</si>
  <si>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</si>
  <si>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</si>
  <si>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</si>
  <si>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</si>
  <si>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</si>
  <si>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</si>
  <si>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</si>
  <si>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</si>
  <si>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</si>
  <si>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</si>
  <si>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</si>
  <si>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</si>
  <si>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</si>
  <si>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</si>
  <si>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</si>
  <si>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</si>
  <si>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</si>
  <si>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</si>
  <si>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</si>
  <si>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</si>
  <si>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</si>
  <si>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</si>
  <si>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</si>
  <si>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</si>
  <si>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</si>
  <si>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</si>
  <si>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</si>
  <si>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</si>
  <si>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</si>
  <si>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</si>
  <si>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</si>
  <si>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</si>
  <si>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</si>
  <si>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</si>
  <si>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</si>
  <si>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</si>
  <si>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</si>
  <si>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</si>
  <si>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</si>
  <si>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</si>
  <si>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</si>
  <si>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</si>
  <si>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</si>
  <si>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</si>
  <si>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</si>
  <si>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</si>
  <si>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</si>
  <si>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</si>
  <si>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</si>
  <si>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</si>
  <si>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</si>
  <si>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</si>
  <si>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</si>
  <si>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</si>
  <si>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</si>
  <si>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</si>
  <si>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</si>
  <si>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</si>
  <si>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</si>
  <si>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</si>
  <si>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</si>
  <si>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</si>
  <si>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</si>
  <si>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</si>
  <si>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</si>
  <si>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</si>
  <si>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</si>
  <si>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</si>
  <si>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</si>
  <si>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</si>
  <si>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</si>
  <si>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</si>
  <si>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</si>
  <si>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</si>
  <si>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</si>
  <si>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</si>
  <si>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</si>
  <si>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</si>
  <si>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</si>
  <si>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</si>
  <si>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</si>
  <si>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</si>
  <si>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</si>
  <si>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</si>
  <si>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</si>
  <si>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</si>
  <si>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</si>
  <si>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</si>
  <si>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</si>
  <si>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</si>
  <si>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</si>
  <si>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</si>
  <si>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</si>
  <si>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</si>
  <si>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</si>
  <si>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</si>
  <si>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</si>
  <si>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</si>
  <si>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</si>
  <si>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</si>
  <si>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</si>
  <si>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</si>
  <si>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</si>
  <si>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</si>
  <si>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</si>
  <si>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</si>
  <si>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</si>
  <si>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</si>
  <si>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</si>
  <si>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</si>
  <si>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</si>
  <si>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</si>
  <si>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</si>
  <si>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</si>
  <si>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</si>
  <si>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</si>
  <si>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</si>
  <si>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</si>
  <si>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</si>
  <si>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</si>
  <si>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</si>
  <si>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</si>
  <si>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</si>
  <si>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</si>
  <si>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</si>
  <si>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</si>
  <si>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</si>
  <si>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</si>
  <si>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</si>
  <si>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</si>
  <si>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</si>
  <si>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</si>
  <si>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</si>
  <si>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</si>
  <si>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</si>
  <si>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</si>
  <si>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</si>
  <si>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</si>
  <si>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</si>
  <si>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</si>
  <si>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</si>
  <si>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</si>
  <si>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</si>
  <si>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</si>
  <si>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</si>
  <si>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</si>
  <si>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</si>
  <si>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</si>
  <si>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</si>
  <si>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</si>
  <si>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</si>
  <si>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</si>
  <si>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</si>
  <si>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</si>
  <si>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</si>
  <si>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</si>
  <si>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</si>
  <si>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</si>
  <si>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</si>
  <si>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</si>
  <si>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</si>
  <si>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</si>
  <si>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</si>
  <si>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</si>
  <si>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</si>
  <si>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</si>
  <si>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</si>
  <si>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</si>
  <si>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</si>
  <si>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</si>
  <si>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</si>
  <si>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</si>
  <si>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</si>
  <si>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</si>
  <si>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</si>
  <si>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</si>
  <si>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</si>
  <si>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</si>
  <si>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</si>
  <si>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</si>
  <si>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</si>
  <si>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</si>
  <si>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</si>
  <si>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</si>
  <si>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</si>
  <si>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</si>
  <si>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</si>
  <si>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</si>
  <si>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</si>
  <si>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</si>
  <si>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</si>
  <si>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</si>
  <si>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</si>
  <si>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</si>
  <si>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</si>
  <si>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</si>
  <si>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</si>
  <si>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</si>
  <si>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</si>
  <si>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</si>
  <si>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</si>
  <si>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</si>
  <si>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</si>
  <si>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</si>
  <si>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</si>
  <si>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</si>
  <si>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</si>
  <si>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</si>
  <si>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</si>
  <si>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</si>
  <si>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</si>
  <si>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</si>
  <si>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</si>
  <si>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</si>
  <si>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</si>
  <si>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</si>
  <si>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</si>
  <si>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</si>
  <si>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</si>
  <si>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</si>
  <si>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</si>
  <si>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</si>
  <si>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</si>
  <si>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</si>
  <si>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</si>
  <si>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</si>
  <si>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</si>
  <si>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</si>
  <si>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</si>
  <si>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</si>
  <si>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</si>
  <si>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</si>
  <si>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</si>
  <si>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</si>
  <si>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</si>
  <si>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</si>
  <si>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</si>
  <si>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</si>
  <si>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</si>
  <si>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</si>
  <si>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</si>
  <si>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</si>
  <si>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</si>
  <si>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</si>
  <si>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</si>
  <si>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</si>
  <si>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</si>
  <si>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</si>
  <si>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</si>
  <si>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</si>
  <si>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</si>
  <si>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</si>
  <si>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</si>
  <si>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</si>
  <si>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</si>
  <si>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</si>
  <si>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</si>
  <si>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</si>
  <si>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</si>
  <si>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</si>
  <si>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</si>
  <si>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</si>
  <si>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</si>
  <si>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</si>
  <si>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</si>
  <si>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</si>
  <si>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</si>
  <si>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</si>
  <si>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</si>
  <si>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</si>
  <si>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</si>
  <si>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</si>
  <si>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</si>
  <si>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</si>
  <si>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</si>
  <si>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</si>
  <si>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</si>
  <si>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</si>
  <si>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</si>
  <si>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</si>
  <si>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</si>
  <si>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</si>
  <si>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</si>
  <si>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</si>
  <si>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</si>
  <si>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</si>
  <si>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</si>
  <si>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</si>
  <si>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</si>
  <si>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</si>
  <si>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</si>
  <si>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</si>
  <si>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</si>
  <si>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</si>
  <si>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</si>
  <si>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</si>
  <si>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</si>
  <si>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</si>
  <si>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</si>
  <si>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</si>
  <si>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</si>
  <si>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</si>
  <si>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</si>
  <si>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</si>
  <si>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</si>
  <si>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</si>
  <si>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</si>
  <si>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</si>
  <si>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</si>
  <si>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</si>
  <si>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</si>
  <si>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</si>
  <si>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</si>
  <si>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</si>
  <si>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</si>
  <si>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</si>
  <si>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</si>
  <si>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</si>
  <si>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</si>
  <si>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</si>
  <si>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</si>
  <si>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</si>
  <si>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</si>
  <si>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</si>
  <si>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</si>
  <si>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</si>
  <si>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</si>
  <si>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</si>
  <si>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</si>
  <si>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</si>
  <si>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</si>
  <si>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</si>
  <si>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</si>
  <si>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</si>
  <si>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</si>
  <si>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</si>
  <si>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</si>
  <si>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</si>
  <si>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</si>
  <si>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</si>
  <si>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</si>
  <si>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</si>
  <si>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</si>
  <si>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</si>
  <si>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</si>
  <si>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</si>
  <si>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</si>
  <si>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</si>
  <si>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</si>
  <si>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</si>
  <si>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</si>
  <si>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</si>
  <si>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</si>
  <si>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</si>
  <si>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</si>
  <si>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</si>
  <si>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</si>
  <si>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</si>
  <si>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</si>
  <si>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</si>
  <si>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</si>
  <si>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</si>
  <si>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</si>
  <si>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</si>
  <si>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</si>
  <si>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</si>
  <si>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</si>
  <si>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</si>
  <si>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</si>
  <si>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</si>
  <si>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</si>
  <si>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</si>
  <si>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</si>
  <si>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</si>
  <si>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</si>
  <si>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</si>
  <si>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</si>
  <si>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</si>
  <si>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</si>
  <si>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</si>
  <si>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</si>
  <si>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</si>
  <si>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</si>
  <si>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</si>
  <si>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</si>
  <si>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</si>
  <si>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</si>
  <si>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</si>
  <si>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</si>
  <si>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</si>
  <si>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</si>
  <si>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</si>
  <si>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</si>
  <si>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</si>
  <si>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</si>
  <si>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</si>
  <si>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</si>
  <si>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</si>
  <si>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</si>
  <si>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</si>
  <si>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</si>
  <si>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</si>
  <si>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</si>
  <si>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</si>
  <si>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</si>
  <si>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</si>
  <si>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</si>
  <si>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</si>
  <si>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</si>
  <si>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</si>
  <si>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</si>
  <si>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</si>
  <si>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</si>
  <si>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</si>
  <si>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</si>
  <si>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</si>
  <si>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</si>
  <si>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</si>
  <si>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</si>
  <si>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</si>
  <si>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</si>
  <si>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</si>
  <si>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</si>
  <si>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</si>
  <si>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</si>
  <si>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</si>
  <si>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</si>
  <si>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</si>
  <si>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</si>
  <si>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</si>
  <si>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</si>
  <si>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</si>
  <si>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</si>
  <si>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</si>
  <si>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</si>
  <si>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</si>
  <si>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</si>
  <si>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</si>
  <si>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</si>
  <si>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</si>
  <si>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</si>
  <si>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</si>
  <si>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</si>
  <si>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</si>
  <si>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</si>
  <si>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</si>
  <si>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</si>
  <si>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</si>
  <si>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</si>
  <si>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</si>
  <si>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</si>
  <si>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</si>
  <si>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</si>
  <si>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</si>
  <si>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</si>
  <si>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</si>
  <si>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</si>
  <si>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</si>
  <si>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</si>
  <si>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</si>
  <si>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</si>
  <si>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</si>
  <si>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</si>
  <si>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</si>
  <si>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</si>
  <si>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</si>
  <si>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</si>
  <si>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</si>
  <si>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</si>
  <si>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</si>
  <si>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</si>
  <si>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</si>
  <si>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</si>
  <si>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</si>
  <si>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</si>
  <si>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</si>
  <si>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</si>
  <si>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</si>
  <si>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</si>
  <si>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</si>
  <si>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</si>
  <si>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</si>
  <si>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</si>
  <si>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</si>
  <si>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</si>
  <si>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</si>
  <si>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</si>
  <si>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</si>
  <si>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</si>
  <si>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</si>
  <si>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</si>
  <si>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</si>
  <si>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</si>
  <si>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</si>
  <si>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</si>
  <si>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</si>
  <si>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</si>
  <si>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</si>
  <si>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</si>
  <si>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</si>
  <si>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</si>
  <si>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</si>
  <si>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</si>
  <si>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</si>
  <si>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</si>
  <si>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</si>
  <si>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</si>
  <si>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</si>
  <si>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</si>
  <si>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</si>
  <si>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</si>
  <si>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</si>
  <si>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</si>
  <si>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</si>
  <si>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</si>
  <si>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</si>
  <si>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</si>
  <si>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</si>
  <si>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</si>
  <si>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</si>
  <si>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</si>
  <si>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</si>
  <si>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</si>
  <si>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</si>
  <si>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</si>
  <si>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</si>
  <si>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</si>
  <si>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</si>
  <si>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</si>
  <si>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</si>
  <si>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</si>
  <si>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</si>
  <si>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</si>
  <si>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</si>
  <si>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</si>
  <si>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</si>
  <si>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</si>
  <si>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</si>
  <si>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</si>
  <si>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</si>
  <si>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</si>
  <si>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</si>
  <si>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</si>
  <si>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</si>
  <si>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</si>
  <si>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</si>
  <si>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</si>
  <si>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</si>
  <si>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</si>
  <si>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</si>
  <si>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</si>
  <si>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</si>
  <si>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</si>
  <si>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</si>
  <si>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</si>
  <si>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</si>
  <si>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</si>
  <si>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</si>
  <si>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</si>
  <si>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</si>
  <si>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</si>
  <si>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</si>
  <si>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</si>
  <si>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</si>
  <si>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</si>
  <si>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</si>
  <si>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</si>
  <si>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</si>
  <si>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</si>
  <si>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</si>
  <si>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</si>
  <si>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</si>
  <si>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</si>
  <si>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</si>
  <si>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</si>
  <si>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</si>
  <si>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</si>
  <si>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</si>
  <si>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</si>
  <si>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</si>
  <si>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</si>
  <si>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</si>
  <si>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</si>
  <si>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</si>
  <si>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</si>
  <si>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</si>
  <si>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</si>
  <si>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</si>
  <si>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</si>
  <si>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</si>
  <si>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</si>
  <si>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</si>
  <si>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</si>
  <si>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</si>
  <si>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</si>
  <si>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</si>
  <si>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</si>
  <si>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</si>
  <si>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</si>
  <si>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</si>
  <si>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</si>
  <si>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</si>
  <si>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</si>
  <si>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</si>
  <si>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</si>
  <si>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</si>
  <si>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</si>
  <si>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</si>
  <si>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</si>
  <si>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</si>
  <si>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</si>
  <si>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</si>
  <si>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</si>
  <si>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</si>
  <si>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</si>
  <si>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</si>
  <si>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</si>
  <si>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</si>
  <si>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</si>
  <si>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</si>
  <si>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</si>
  <si>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</si>
  <si>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</si>
  <si>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</si>
  <si>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</si>
  <si>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</si>
  <si>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</si>
  <si>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</si>
  <si>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</si>
  <si>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</si>
  <si>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</si>
  <si>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</si>
  <si>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</si>
  <si>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</si>
  <si>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</si>
  <si>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</si>
  <si>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</si>
  <si>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</si>
  <si>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</si>
  <si>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</si>
  <si>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</si>
  <si>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</si>
  <si>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</si>
  <si>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</si>
  <si>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</si>
  <si>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</si>
  <si>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</si>
  <si>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</si>
  <si>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</si>
  <si>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</si>
  <si>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</si>
  <si>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</si>
  <si>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</si>
  <si>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</si>
  <si>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</si>
  <si>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</si>
  <si>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</si>
  <si>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</si>
  <si>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</si>
  <si>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</si>
  <si>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</si>
  <si>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</si>
  <si>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</si>
  <si>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</si>
  <si>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</si>
  <si>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</si>
  <si>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</si>
  <si>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</si>
  <si>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</si>
  <si>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</si>
  <si>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</si>
  <si>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</si>
  <si>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</si>
  <si>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</si>
  <si>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</si>
  <si>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</si>
  <si>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</si>
  <si>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</si>
  <si>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</si>
  <si>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</si>
  <si>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</si>
  <si>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</si>
  <si>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</si>
  <si>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</si>
  <si>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</si>
  <si>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</si>
  <si>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</si>
  <si>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</si>
  <si>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</si>
  <si>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</si>
  <si>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</si>
  <si>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</si>
  <si>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</si>
  <si>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</si>
  <si>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</si>
  <si>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</si>
  <si>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</si>
  <si>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</si>
  <si>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</si>
  <si>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</si>
  <si>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</si>
  <si>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</si>
  <si>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</si>
  <si>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</si>
  <si>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</si>
  <si>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</si>
  <si>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</si>
  <si>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</si>
  <si>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</si>
  <si>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</si>
  <si>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</si>
  <si>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</si>
  <si>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</si>
  <si>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</si>
  <si>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</si>
  <si>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</si>
  <si>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</si>
  <si>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</si>
  <si>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</si>
  <si>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</si>
  <si>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</si>
  <si>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</si>
  <si>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</si>
  <si>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</si>
  <si>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</si>
  <si>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</si>
  <si>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</si>
  <si>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</si>
  <si>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</si>
  <si>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</si>
  <si>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</si>
  <si>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</si>
  <si>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</si>
  <si>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</si>
  <si>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</si>
  <si>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</si>
  <si>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</si>
  <si>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</si>
  <si>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</si>
  <si>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</si>
  <si>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</si>
  <si>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</si>
  <si>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</si>
  <si>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</si>
  <si>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</si>
  <si>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</si>
  <si>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</si>
  <si>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</si>
  <si>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</si>
  <si>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</si>
  <si>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</si>
  <si>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</si>
  <si>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</si>
  <si>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</si>
  <si>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</si>
  <si>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</si>
  <si>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</si>
  <si>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</si>
  <si>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</si>
  <si>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</si>
  <si>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</si>
  <si>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</si>
  <si>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</si>
  <si>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</si>
  <si>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</si>
  <si>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</si>
  <si>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</si>
  <si>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</si>
  <si>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</si>
  <si>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</si>
  <si>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</si>
  <si>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</si>
  <si>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</si>
  <si>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</si>
  <si>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</si>
  <si>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</si>
  <si>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</si>
  <si>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</si>
  <si>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</si>
  <si>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</si>
  <si>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</si>
  <si>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</si>
  <si>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</si>
  <si>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</si>
  <si>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</si>
  <si>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</si>
  <si>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</si>
  <si>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</si>
  <si>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</si>
  <si>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</si>
  <si>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</si>
  <si>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</si>
  <si>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</si>
  <si>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</si>
  <si>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</si>
  <si>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</si>
  <si>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</si>
  <si>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</si>
  <si>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</si>
  <si>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</si>
  <si>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</si>
  <si>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</si>
  <si>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</si>
  <si>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</si>
  <si>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</si>
  <si>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</si>
  <si>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</si>
  <si>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</si>
  <si>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</si>
  <si>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</si>
  <si>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</si>
  <si>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</si>
  <si>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</si>
  <si>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</si>
  <si>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</si>
  <si>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</si>
  <si>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</si>
  <si>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</si>
  <si>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</si>
  <si>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</si>
  <si>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</si>
  <si>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</si>
  <si>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</si>
  <si>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</si>
  <si>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</si>
  <si>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</si>
  <si>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</si>
  <si>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</si>
  <si>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</si>
  <si>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</si>
  <si>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</si>
  <si>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</si>
  <si>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</si>
  <si>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</si>
  <si>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</si>
  <si>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</si>
  <si>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</si>
  <si>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</si>
  <si>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</si>
  <si>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</si>
  <si>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</si>
  <si>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</si>
  <si>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</si>
  <si>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</si>
  <si>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</si>
  <si>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</si>
  <si>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</si>
  <si>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</si>
  <si>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</si>
  <si>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</si>
  <si>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</si>
  <si>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</si>
  <si>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</si>
  <si>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</si>
  <si>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</si>
  <si>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</si>
  <si>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</si>
  <si>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</si>
  <si>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</si>
  <si>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</si>
  <si>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</si>
  <si>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</si>
  <si>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</si>
  <si>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</si>
  <si>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</si>
  <si>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</si>
  <si>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</si>
  <si>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</si>
  <si>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</si>
  <si>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</si>
  <si>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</si>
  <si>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</si>
  <si>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</si>
  <si>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</si>
  <si>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</si>
  <si>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</si>
  <si>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</si>
  <si>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</si>
  <si>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</si>
  <si>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</si>
  <si>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</si>
  <si>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</si>
  <si>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</si>
  <si>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</si>
  <si>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</si>
  <si>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</si>
  <si>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</si>
  <si>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</si>
  <si>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</si>
  <si>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</si>
  <si>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</si>
  <si>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</si>
  <si>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</si>
  <si>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</si>
  <si>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</si>
  <si>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</si>
  <si>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</si>
  <si>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</si>
  <si>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</si>
  <si>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</si>
  <si>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</si>
  <si>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</si>
  <si>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</si>
  <si>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</si>
  <si>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</si>
  <si>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</si>
  <si>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</si>
  <si>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</si>
  <si>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</si>
  <si>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</si>
  <si>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</si>
  <si>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</si>
  <si>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</si>
  <si>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</si>
  <si>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</si>
  <si>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</si>
  <si>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</si>
  <si>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</si>
  <si>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</si>
  <si>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</si>
  <si>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</si>
  <si>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</si>
  <si>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</si>
  <si>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</si>
  <si>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</si>
  <si>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</si>
  <si>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</si>
  <si>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</si>
  <si>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</si>
  <si>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</si>
  <si>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</si>
  <si>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</si>
  <si>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</si>
  <si>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</si>
  <si>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</si>
  <si>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</si>
  <si>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</si>
  <si>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</si>
  <si>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</si>
  <si>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</si>
  <si>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</si>
  <si>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</si>
  <si>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</si>
  <si>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</si>
  <si>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</si>
  <si>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</si>
  <si>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</si>
  <si>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</si>
  <si>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</si>
  <si>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</si>
  <si>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</si>
  <si>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</si>
  <si>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</si>
  <si>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</si>
  <si>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</si>
  <si>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</si>
  <si>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</si>
  <si>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</si>
  <si>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</si>
  <si>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</si>
  <si>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</si>
  <si>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</si>
  <si>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</si>
  <si>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</si>
  <si>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</si>
  <si>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</si>
  <si>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</si>
  <si>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</si>
  <si>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</si>
  <si>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</si>
  <si>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</si>
  <si>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</si>
  <si>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</si>
  <si>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</si>
  <si>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</si>
  <si>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</si>
  <si>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</si>
  <si>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</si>
  <si>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</si>
  <si>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</si>
  <si>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</si>
  <si>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</si>
  <si>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</si>
  <si>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</si>
  <si>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</si>
  <si>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</si>
  <si>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</si>
  <si>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</si>
  <si>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</si>
  <si>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</si>
  <si>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</si>
  <si>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</si>
  <si>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</si>
  <si>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</si>
  <si>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</si>
  <si>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</si>
  <si>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</si>
  <si>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</si>
  <si>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</si>
  <si>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</si>
  <si>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</si>
  <si>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</si>
  <si>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</si>
  <si>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</si>
  <si>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</si>
  <si>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</si>
  <si>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</si>
  <si>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</si>
  <si>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</si>
  <si>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</si>
  <si>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</si>
  <si>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</si>
  <si>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</si>
  <si>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</si>
  <si>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</si>
  <si>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</si>
  <si>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</si>
  <si>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</si>
  <si>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</si>
  <si>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</si>
  <si>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</si>
  <si>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</si>
  <si>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</si>
  <si>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</si>
  <si>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</si>
  <si>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</si>
  <si>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</si>
  <si>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</si>
  <si>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</si>
  <si>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</si>
  <si>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</si>
  <si>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</si>
  <si>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</si>
  <si>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</si>
  <si>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</si>
  <si>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</si>
  <si>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</si>
  <si>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</si>
  <si>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</si>
  <si>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</si>
  <si>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</si>
  <si>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</si>
  <si>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</si>
  <si>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</si>
  <si>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</si>
  <si>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</si>
  <si>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</si>
  <si>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</si>
  <si>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</si>
  <si>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</si>
  <si>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</si>
  <si>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</si>
  <si>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</si>
  <si>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</si>
  <si>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</si>
  <si>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</si>
  <si>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</si>
  <si>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</si>
  <si>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</si>
  <si>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</si>
  <si>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</si>
  <si>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</si>
  <si>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</si>
  <si>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</si>
  <si>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</si>
  <si>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</si>
  <si>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</si>
  <si>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</si>
  <si>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</si>
  <si>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</si>
  <si>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</si>
  <si>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</si>
  <si>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</si>
  <si>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</si>
  <si>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</si>
  <si>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</si>
  <si>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</si>
  <si>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</si>
  <si>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</si>
  <si>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</si>
  <si>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</si>
  <si>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</si>
  <si>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</si>
  <si>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</si>
  <si>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</si>
  <si>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</si>
  <si>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</si>
  <si>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</si>
  <si>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</si>
  <si>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</si>
  <si>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</si>
  <si>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</si>
  <si>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</si>
  <si>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</si>
  <si>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</si>
  <si>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</si>
  <si>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</si>
  <si>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</si>
  <si>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</si>
  <si>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</si>
  <si>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</si>
  <si>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</si>
  <si>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</si>
  <si>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</si>
  <si>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</si>
  <si>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</si>
  <si>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</si>
  <si>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</si>
  <si>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</si>
  <si>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</si>
  <si>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</si>
  <si>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</si>
  <si>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</si>
  <si>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</si>
  <si>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</si>
  <si>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</si>
  <si>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</si>
  <si>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</si>
  <si>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</si>
  <si>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</si>
  <si>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</si>
  <si>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</si>
  <si>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</si>
  <si>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</si>
  <si>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</si>
  <si>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</si>
  <si>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</si>
  <si>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</si>
  <si>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</si>
  <si>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</si>
  <si>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</si>
  <si>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</si>
  <si>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</si>
  <si>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</si>
  <si>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</si>
  <si>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</si>
  <si>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</si>
  <si>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</si>
  <si>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</si>
  <si>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</si>
  <si>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</si>
  <si>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</si>
  <si>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</si>
  <si>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</si>
  <si>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</si>
  <si>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</si>
  <si>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</si>
  <si>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</si>
  <si>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</si>
  <si>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</si>
  <si>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</si>
  <si>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</si>
  <si>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</si>
  <si>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</si>
  <si>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</si>
  <si>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</si>
  <si>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</si>
  <si>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</si>
  <si>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</si>
  <si>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</si>
  <si>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</si>
  <si>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</si>
  <si>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</si>
  <si>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</si>
  <si>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</si>
  <si>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</si>
  <si>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</si>
  <si>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</si>
  <si>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</si>
  <si>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</si>
  <si>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</si>
  <si>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</si>
  <si>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</si>
  <si>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</si>
  <si>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</si>
  <si>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</si>
  <si>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</si>
  <si>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</si>
  <si>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</si>
  <si>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</si>
  <si>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</si>
  <si>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</si>
  <si>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</si>
  <si>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</si>
  <si>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</si>
  <si>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</si>
  <si>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</si>
  <si>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</si>
  <si>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</si>
  <si>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</si>
  <si>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</si>
  <si>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</si>
  <si>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</si>
  <si>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</si>
  <si>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</si>
  <si>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</si>
  <si>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</si>
  <si>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</si>
  <si>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</si>
  <si>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</si>
  <si>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</si>
  <si>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</si>
  <si>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</si>
  <si>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</si>
  <si>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</si>
  <si>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</si>
  <si>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</si>
  <si>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</si>
  <si>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</si>
  <si>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</si>
  <si>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</si>
  <si>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</si>
  <si>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</si>
  <si>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</si>
  <si>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</si>
  <si>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</si>
  <si>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</si>
  <si>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</si>
  <si>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</si>
  <si>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</si>
  <si>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</si>
  <si>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</si>
  <si>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</si>
  <si>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</si>
  <si>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</si>
  <si>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</si>
  <si>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</si>
  <si>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</si>
  <si>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</si>
  <si>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</si>
  <si>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</si>
  <si>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</si>
  <si>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</si>
  <si>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</si>
  <si>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</si>
  <si>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</si>
  <si>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</si>
  <si>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</si>
  <si>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</si>
  <si>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</si>
  <si>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</si>
  <si>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</si>
  <si>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</si>
  <si>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</si>
  <si>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</si>
  <si>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</si>
  <si>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</si>
  <si>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</si>
  <si>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</si>
  <si>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</si>
  <si>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</si>
  <si>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</si>
  <si>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</si>
  <si>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</si>
  <si>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</si>
  <si>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</si>
  <si>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</si>
  <si>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</si>
  <si>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</si>
  <si>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</si>
  <si>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</si>
  <si>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</si>
  <si>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</si>
  <si>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</si>
  <si>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</si>
  <si>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</si>
  <si>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</si>
  <si>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</si>
  <si>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</si>
  <si>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</si>
  <si>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</si>
  <si>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</si>
  <si>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</si>
  <si>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</si>
  <si>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</si>
  <si>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</si>
  <si>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</si>
  <si>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</si>
  <si>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</si>
  <si>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</si>
  <si>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</si>
  <si>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</si>
  <si>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</si>
  <si>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</si>
  <si>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</si>
  <si>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</si>
  <si>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</si>
  <si>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</si>
  <si>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</si>
  <si>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</si>
  <si>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</si>
  <si>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</si>
  <si>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</si>
  <si>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</si>
  <si>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</si>
  <si>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</si>
  <si>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</si>
  <si>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</si>
  <si>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</si>
  <si>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</si>
  <si>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</si>
  <si>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</si>
  <si>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</si>
  <si>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</si>
  <si>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</si>
  <si>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</si>
  <si>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</si>
  <si>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</si>
  <si>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</si>
  <si>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</si>
  <si>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</si>
  <si>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</si>
  <si>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</si>
  <si>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</si>
  <si>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</si>
  <si>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</si>
  <si>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</si>
  <si>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</si>
  <si>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</si>
  <si>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</si>
  <si>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</si>
  <si>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</si>
  <si>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</si>
  <si>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</si>
  <si>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</si>
  <si>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</si>
  <si>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</si>
  <si>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</si>
  <si>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</si>
  <si>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</si>
  <si>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</si>
  <si>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</si>
  <si>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</si>
  <si>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</si>
  <si>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</si>
  <si>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</si>
  <si>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</si>
  <si>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</si>
  <si>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</si>
  <si>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</si>
  <si>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</si>
  <si>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</si>
  <si>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</si>
  <si>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</si>
  <si>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</si>
  <si>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</si>
  <si>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</si>
  <si>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</si>
  <si>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</si>
  <si>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</si>
  <si>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</si>
  <si>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</si>
  <si>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</si>
  <si>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</si>
  <si>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</si>
  <si>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</si>
  <si>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</si>
  <si>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</si>
  <si>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</si>
  <si>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</si>
  <si>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</si>
  <si>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</si>
  <si>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</si>
  <si>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</si>
  <si>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</si>
  <si>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</si>
  <si>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</si>
  <si>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</si>
  <si>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</si>
  <si>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</si>
  <si>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</si>
  <si>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</si>
  <si>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</si>
  <si>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</si>
  <si>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</si>
  <si>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</si>
  <si>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</si>
  <si>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</si>
  <si>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</si>
  <si>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</si>
  <si>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</si>
  <si>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</si>
  <si>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</si>
  <si>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</si>
  <si>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</si>
  <si>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</si>
  <si>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</si>
  <si>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</si>
  <si>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</si>
  <si>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</si>
  <si>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</si>
  <si>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</si>
  <si>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</si>
  <si>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</si>
  <si>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</si>
  <si>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</si>
  <si>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</si>
  <si>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</si>
  <si>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</si>
  <si>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</si>
  <si>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</si>
  <si>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</si>
  <si>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</si>
  <si>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</si>
  <si>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</si>
  <si>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</si>
  <si>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</si>
  <si>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</si>
  <si>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</si>
  <si>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</si>
  <si>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</si>
  <si>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</si>
  <si>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</si>
  <si>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</si>
  <si>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</si>
  <si>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</si>
  <si>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</si>
  <si>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</si>
  <si>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</si>
  <si>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</si>
  <si>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</si>
  <si>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</si>
  <si>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</si>
  <si>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</si>
  <si>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</si>
  <si>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</si>
  <si>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</si>
  <si>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</si>
  <si>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</si>
  <si>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</si>
  <si>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</si>
  <si>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</si>
  <si>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</si>
  <si>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</si>
  <si>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</si>
  <si>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</si>
  <si>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</si>
  <si>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</si>
  <si>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</si>
  <si>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</si>
  <si>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</si>
  <si>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</si>
  <si>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</si>
  <si>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</si>
  <si>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</si>
  <si>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</si>
  <si>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</si>
  <si>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</si>
  <si>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</si>
  <si>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</si>
  <si>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</si>
  <si>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</si>
  <si>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</si>
  <si>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</si>
  <si>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</si>
  <si>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</si>
  <si>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</si>
  <si>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</si>
  <si>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</si>
  <si>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</si>
  <si>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</si>
  <si>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</si>
  <si>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</si>
  <si>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</si>
  <si>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</si>
  <si>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</si>
  <si>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</si>
  <si>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</si>
  <si>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</si>
  <si>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</si>
  <si>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</si>
  <si>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</si>
  <si>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</si>
  <si>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</si>
  <si>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</si>
  <si>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</si>
  <si>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</si>
  <si>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</si>
  <si>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</si>
  <si>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</si>
  <si>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</si>
  <si>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</si>
  <si>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</si>
  <si>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</si>
  <si>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</si>
  <si>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</si>
  <si>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</si>
  <si>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</si>
  <si>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</si>
  <si>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</si>
  <si>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</si>
  <si>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</si>
  <si>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</si>
  <si>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</si>
  <si>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</si>
  <si>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</si>
  <si>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</si>
  <si>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</si>
  <si>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</si>
  <si>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</si>
  <si>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</si>
  <si>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</si>
  <si>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</si>
  <si>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</si>
  <si>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</si>
  <si>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</si>
  <si>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</si>
  <si>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</si>
  <si>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</si>
  <si>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</si>
  <si>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</si>
  <si>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</si>
  <si>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</si>
  <si>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</si>
  <si>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</si>
  <si>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</si>
  <si>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</si>
  <si>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</si>
  <si>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</si>
  <si>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</si>
  <si>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</si>
  <si>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</si>
  <si>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</si>
  <si>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</si>
  <si>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</si>
  <si>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</si>
  <si>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</si>
  <si>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</si>
  <si>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</si>
  <si>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</si>
  <si>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</si>
  <si>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</si>
  <si>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</si>
  <si>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</si>
  <si>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</si>
  <si>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</si>
  <si>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</si>
  <si>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</si>
  <si>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</si>
  <si>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</si>
  <si>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</si>
  <si>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</si>
  <si>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</si>
  <si>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</si>
  <si>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</si>
  <si>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</si>
  <si>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</si>
  <si>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</si>
  <si>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</si>
  <si>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</si>
  <si>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</si>
  <si>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</si>
  <si>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</si>
  <si>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</si>
  <si>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</si>
  <si>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</si>
  <si>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</si>
  <si>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</si>
  <si>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</si>
  <si>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</si>
  <si>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</si>
  <si>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</si>
  <si>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</si>
  <si>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</si>
  <si>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</si>
  <si>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</si>
  <si>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</si>
  <si>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</si>
  <si>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</si>
  <si>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</si>
  <si>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</si>
  <si>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</si>
  <si>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</si>
  <si>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</si>
  <si>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</si>
  <si>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</si>
  <si>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</si>
  <si>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</si>
  <si>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</si>
  <si>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</si>
  <si>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</si>
  <si>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</si>
  <si>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</si>
  <si>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</si>
  <si>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</si>
  <si>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</si>
  <si>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</si>
  <si>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</si>
  <si>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</si>
  <si>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</si>
  <si>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</si>
  <si>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</si>
  <si>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</si>
  <si>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</si>
  <si>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</si>
  <si>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</si>
  <si>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</si>
  <si>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</si>
  <si>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</si>
  <si>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</si>
  <si>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</si>
  <si>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</si>
  <si>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</si>
  <si>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</si>
  <si>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</si>
  <si>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</si>
  <si>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</si>
  <si>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</si>
  <si>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</si>
  <si>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</si>
  <si>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</si>
  <si>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</si>
  <si>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</si>
  <si>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</si>
  <si>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</si>
  <si>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</si>
  <si>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</si>
  <si>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</si>
  <si>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</si>
  <si>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</si>
  <si>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</si>
  <si>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</si>
  <si>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</si>
  <si>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</si>
  <si>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</si>
  <si>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</si>
  <si>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</si>
  <si>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</si>
  <si>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</si>
  <si>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</si>
  <si>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</si>
  <si>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</si>
  <si>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</si>
  <si>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</si>
  <si>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</si>
  <si>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</si>
  <si>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</si>
  <si>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</si>
  <si>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</si>
  <si>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</si>
  <si>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</si>
  <si>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</si>
  <si>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</si>
  <si>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</si>
  <si>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</si>
  <si>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</si>
  <si>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</si>
  <si>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</si>
  <si>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</si>
  <si>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</si>
  <si>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</si>
  <si>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</si>
  <si>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</si>
  <si>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</si>
  <si>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</si>
  <si>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</si>
  <si>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</si>
  <si>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</si>
  <si>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</si>
  <si>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</si>
  <si>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</si>
  <si>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</si>
  <si>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</si>
  <si>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</si>
  <si>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</si>
  <si>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</si>
  <si>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</si>
  <si>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</si>
  <si>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</si>
  <si>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</si>
  <si>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</si>
  <si>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</si>
  <si>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</si>
  <si>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</si>
  <si>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</si>
  <si>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</si>
  <si>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</si>
  <si>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</si>
  <si>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</si>
  <si>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</si>
  <si>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</si>
  <si>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</si>
  <si>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</si>
  <si>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</si>
  <si>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</si>
  <si>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</si>
  <si>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</si>
  <si>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</si>
  <si>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</si>
  <si>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</si>
  <si>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</si>
  <si>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</si>
  <si>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</si>
  <si>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</si>
  <si>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</si>
  <si>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</si>
  <si>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</si>
  <si>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</si>
  <si>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</si>
  <si>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</si>
  <si>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</si>
  <si>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</si>
  <si>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</si>
  <si>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</si>
  <si>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</si>
  <si>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</si>
  <si>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</si>
  <si>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</si>
  <si>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</si>
  <si>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</si>
  <si>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</si>
  <si>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</si>
  <si>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</si>
  <si>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</si>
  <si>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</si>
  <si>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</si>
  <si>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</si>
  <si>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</si>
  <si>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</si>
  <si>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</si>
  <si>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</si>
  <si>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</si>
  <si>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</si>
  <si>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</si>
  <si>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</si>
  <si>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</si>
  <si>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</si>
  <si>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</si>
  <si>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</si>
  <si>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</si>
  <si>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</si>
  <si>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</si>
  <si>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</si>
  <si>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</si>
  <si>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</si>
  <si>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</si>
  <si>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</si>
  <si>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</si>
  <si>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</si>
  <si>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</si>
  <si>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</si>
  <si>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</si>
  <si>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</si>
  <si>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</si>
  <si>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</si>
  <si>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</si>
  <si>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</si>
  <si>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</si>
  <si>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</si>
  <si>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</si>
  <si>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</si>
  <si>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</si>
  <si>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</si>
  <si>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</si>
  <si>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</si>
  <si>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</si>
  <si>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</si>
  <si>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</si>
  <si>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</si>
  <si>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</si>
  <si>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</si>
  <si>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</si>
  <si>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</si>
  <si>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</si>
  <si>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</si>
  <si>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</si>
  <si>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</si>
  <si>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</si>
  <si>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</si>
  <si>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</si>
  <si>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</si>
  <si>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</si>
  <si>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</si>
  <si>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</si>
  <si>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</si>
  <si>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</si>
  <si>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</si>
  <si>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</si>
  <si>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</si>
  <si>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</si>
  <si>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</si>
  <si>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</si>
  <si>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</si>
  <si>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</si>
  <si>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</si>
  <si>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</si>
  <si>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</si>
  <si>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</si>
  <si>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</si>
  <si>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</si>
  <si>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</si>
  <si>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</si>
  <si>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</si>
  <si>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</si>
  <si>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</si>
  <si>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</si>
  <si>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</si>
  <si>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</si>
  <si>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</si>
  <si>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</si>
  <si>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</si>
  <si>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</si>
  <si>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</si>
  <si>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</si>
  <si>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</si>
  <si>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</si>
  <si>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</si>
  <si>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</si>
  <si>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</si>
  <si>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</si>
  <si>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</si>
  <si>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</si>
  <si>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</si>
  <si>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</si>
  <si>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</si>
  <si>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</si>
  <si>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</si>
  <si>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</si>
  <si>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</si>
  <si>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</si>
  <si>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</si>
  <si>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</si>
  <si>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</si>
  <si>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</si>
  <si>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</si>
  <si>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</si>
  <si>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</si>
  <si>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</si>
  <si>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</si>
  <si>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</si>
  <si>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</si>
  <si>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</si>
  <si>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</si>
  <si>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</si>
  <si>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</si>
  <si>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</si>
  <si>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</si>
  <si>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</si>
  <si>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</si>
  <si>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</si>
  <si>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</si>
  <si>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</si>
  <si>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</si>
  <si>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</si>
  <si>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</si>
  <si>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</si>
  <si>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</si>
  <si>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</si>
  <si>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</si>
  <si>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</si>
  <si>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</si>
  <si>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</si>
  <si>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</si>
  <si>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</si>
  <si>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</si>
  <si>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</si>
  <si>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</si>
  <si>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</si>
  <si>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</si>
  <si>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</si>
  <si>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</si>
  <si>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</si>
  <si>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</si>
  <si>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</si>
  <si>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</si>
  <si>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</si>
  <si>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</si>
  <si>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</si>
  <si>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</si>
  <si>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</si>
  <si>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</si>
  <si>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</si>
  <si>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</si>
  <si>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</si>
  <si>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</si>
  <si>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</si>
  <si>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</si>
  <si>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</si>
  <si>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</si>
  <si>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</si>
  <si>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</si>
  <si>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</si>
  <si>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</si>
  <si>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</si>
  <si>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</si>
  <si>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</si>
  <si>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</si>
  <si>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</si>
  <si>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</si>
  <si>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</si>
  <si>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</si>
  <si>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</si>
  <si>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</si>
  <si>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</si>
  <si>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</si>
  <si>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</si>
  <si>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</si>
  <si>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</si>
  <si>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</si>
  <si>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</si>
  <si>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</si>
  <si>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</si>
  <si>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</si>
  <si>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</si>
  <si>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</si>
  <si>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</si>
  <si>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</si>
  <si>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</si>
  <si>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</si>
  <si>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</si>
  <si>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</si>
  <si>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</si>
  <si>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</si>
  <si>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</si>
  <si>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</si>
  <si>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</si>
  <si>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</si>
  <si>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</si>
  <si>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</si>
  <si>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</si>
  <si>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</si>
  <si>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</si>
  <si>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</si>
  <si>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</si>
  <si>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</si>
  <si>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</si>
  <si>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</si>
  <si>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</si>
  <si>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</si>
  <si>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</si>
  <si>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</si>
  <si>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</si>
  <si>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</si>
  <si>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</si>
  <si>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</si>
  <si>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</si>
  <si>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</si>
  <si>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</si>
  <si>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</si>
  <si>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</si>
  <si>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</si>
  <si>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</si>
  <si>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</si>
  <si>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</si>
  <si>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</si>
  <si>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</si>
  <si>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</si>
  <si>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</si>
  <si>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</si>
  <si>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</si>
  <si>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</si>
  <si>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</si>
  <si>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</si>
  <si>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</si>
  <si>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</si>
  <si>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</si>
  <si>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</si>
  <si>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</si>
  <si>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</si>
  <si>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</si>
  <si>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</si>
  <si>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</si>
  <si>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</si>
  <si>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</si>
  <si>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</si>
  <si>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</si>
  <si>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</si>
  <si>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</si>
  <si>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</si>
  <si>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</si>
  <si>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</si>
  <si>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</si>
  <si>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</si>
  <si>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</si>
  <si>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</si>
  <si>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</si>
  <si>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</si>
  <si>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</si>
  <si>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</si>
  <si>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</si>
  <si>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</si>
  <si>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</si>
  <si>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</si>
  <si>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</si>
  <si>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</si>
  <si>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</si>
  <si>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</si>
  <si>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</si>
  <si>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</si>
  <si>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</si>
  <si>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</si>
  <si>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</si>
  <si>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</si>
  <si>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</si>
  <si>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</si>
  <si>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</si>
  <si>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</si>
  <si>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</si>
  <si>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</si>
  <si>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</si>
  <si>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</si>
  <si>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</si>
  <si>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</si>
  <si>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</si>
  <si>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</si>
  <si>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</si>
  <si>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</si>
  <si>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</si>
  <si>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</si>
  <si>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</si>
  <si>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</si>
  <si>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</si>
  <si>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</si>
  <si>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</si>
  <si>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</si>
  <si>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</si>
  <si>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</si>
  <si>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</si>
  <si>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</si>
  <si>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</si>
  <si>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</si>
  <si>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</si>
  <si>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</si>
  <si>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</si>
  <si>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</si>
  <si>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</si>
  <si>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</si>
  <si>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</si>
  <si>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</si>
  <si>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</si>
  <si>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</si>
  <si>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</si>
  <si>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</si>
  <si>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</si>
  <si>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</si>
  <si>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</si>
  <si>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</si>
  <si>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</si>
  <si>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</si>
  <si>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</si>
  <si>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</si>
  <si>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</si>
  <si>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</si>
  <si>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</si>
  <si>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</si>
  <si>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</si>
  <si>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</si>
  <si>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</si>
  <si>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</si>
  <si>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</si>
  <si>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</si>
  <si>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</si>
  <si>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</si>
  <si>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</si>
  <si>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</si>
  <si>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</si>
  <si>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</si>
  <si>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</si>
  <si>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</si>
  <si>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</si>
  <si>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</si>
  <si>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</si>
  <si>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</si>
  <si>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</si>
  <si>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</si>
  <si>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</si>
  <si>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</si>
  <si>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</si>
  <si>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</si>
  <si>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</si>
  <si>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</si>
  <si>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</si>
  <si>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</si>
  <si>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</si>
  <si>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</si>
  <si>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</si>
  <si>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</si>
  <si>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</si>
  <si>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</si>
  <si>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</si>
  <si>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</si>
  <si>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</si>
  <si>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</si>
  <si>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</si>
  <si>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</si>
  <si>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</si>
  <si>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</si>
  <si>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</si>
  <si>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</si>
  <si>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</si>
  <si>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</si>
  <si>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</si>
  <si>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</si>
  <si>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</si>
  <si>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</si>
  <si>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</si>
  <si>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</si>
  <si>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</si>
  <si>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</si>
  <si>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</si>
  <si>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</si>
  <si>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</si>
  <si>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</si>
  <si>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</si>
  <si>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</si>
  <si>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</si>
  <si>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</si>
  <si>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</si>
  <si>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</si>
  <si>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</si>
  <si>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</si>
  <si>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</si>
  <si>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</si>
  <si>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</si>
  <si>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</si>
  <si>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</si>
  <si>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</si>
  <si>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</si>
  <si>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</si>
  <si>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</si>
  <si>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</si>
  <si>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</si>
  <si>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</si>
  <si>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</si>
  <si>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</si>
  <si>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</si>
  <si>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</si>
  <si>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</si>
  <si>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</si>
  <si>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</si>
  <si>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</si>
  <si>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</si>
  <si>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</si>
  <si>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</si>
  <si>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</si>
  <si>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</si>
  <si>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</si>
  <si>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</si>
  <si>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</si>
  <si>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</si>
  <si>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</si>
  <si>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</si>
  <si>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</si>
  <si>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</si>
  <si>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</si>
  <si>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</si>
  <si>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</si>
  <si>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</si>
  <si>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</si>
  <si>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</si>
  <si>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</si>
  <si>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</si>
  <si>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</si>
  <si>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</si>
  <si>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</si>
  <si>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</si>
  <si>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</si>
  <si>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</si>
  <si>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</si>
  <si>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</si>
  <si>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</si>
  <si>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</si>
  <si>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</si>
  <si>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</si>
  <si>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</si>
  <si>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</si>
  <si>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</si>
  <si>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</si>
  <si>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</si>
  <si>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</si>
  <si>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</si>
  <si>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</si>
  <si>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</si>
  <si>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</si>
  <si>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</si>
  <si>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</si>
  <si>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</si>
  <si>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</si>
  <si>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</si>
  <si>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</si>
  <si>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</si>
  <si>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</si>
  <si>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</si>
  <si>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</si>
  <si>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</si>
  <si>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</si>
  <si>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</si>
  <si>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</si>
  <si>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</si>
  <si>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</si>
  <si>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</si>
  <si>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</si>
  <si>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</si>
  <si>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</si>
  <si>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</si>
  <si>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</si>
  <si>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</si>
  <si>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</si>
  <si>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</si>
  <si>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</si>
  <si>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</si>
  <si>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</si>
  <si>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</si>
  <si>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</si>
  <si>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</si>
  <si>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</si>
  <si>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</si>
  <si>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</si>
  <si>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</si>
  <si>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</si>
  <si>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</si>
  <si>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</si>
  <si>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</si>
  <si>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</si>
  <si>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</si>
  <si>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</si>
  <si>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</si>
  <si>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</si>
  <si>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</si>
  <si>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</si>
  <si>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</si>
  <si>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</si>
  <si>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</si>
  <si>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</si>
  <si>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</si>
  <si>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</si>
  <si>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</si>
  <si>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</si>
  <si>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</si>
  <si>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</si>
  <si>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</si>
  <si>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</si>
  <si>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</si>
  <si>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</si>
  <si>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</si>
  <si>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</si>
  <si>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</si>
  <si>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</si>
  <si>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</si>
  <si>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</si>
  <si>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</si>
  <si>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</si>
  <si>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</si>
  <si>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</si>
  <si>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</si>
  <si>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</si>
  <si>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</si>
  <si>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</si>
  <si>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</si>
  <si>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</si>
  <si>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</si>
  <si>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</si>
  <si>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</si>
  <si>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</si>
  <si>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</si>
  <si>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</si>
  <si>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</si>
  <si>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</si>
  <si>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</si>
  <si>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</si>
  <si>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</si>
  <si>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</si>
  <si>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</si>
  <si>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</si>
  <si>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</si>
  <si>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</si>
  <si>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</si>
  <si>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</si>
  <si>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</si>
  <si>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</si>
  <si>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</si>
  <si>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</si>
  <si>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</si>
  <si>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</si>
  <si>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</si>
  <si>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</si>
  <si>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</si>
  <si>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</si>
  <si>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</si>
  <si>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</si>
  <si>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</si>
  <si>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</si>
  <si>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</si>
  <si>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</si>
  <si>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</si>
  <si>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</si>
  <si>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</si>
  <si>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</si>
  <si>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</si>
  <si>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</si>
  <si>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</si>
  <si>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</si>
  <si>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</si>
  <si>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</si>
  <si>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</si>
  <si>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</si>
  <si>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</si>
  <si>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</si>
  <si>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</si>
  <si>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</si>
  <si>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</si>
  <si>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</si>
  <si>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</si>
  <si>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</si>
  <si>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</si>
  <si>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</si>
  <si>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</si>
  <si>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</si>
  <si>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</si>
  <si>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</si>
  <si>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</si>
  <si>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</si>
  <si>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</si>
  <si>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</si>
  <si>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</si>
  <si>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</si>
  <si>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</si>
  <si>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</si>
  <si>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</si>
  <si>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</si>
  <si>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</si>
  <si>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</si>
  <si>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</si>
  <si>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</si>
  <si>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</si>
  <si>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</si>
  <si>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</si>
  <si>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</si>
  <si>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</si>
  <si>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</si>
  <si>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</si>
  <si>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</si>
  <si>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</si>
  <si>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</si>
  <si>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</si>
  <si>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</si>
  <si>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</si>
  <si>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</si>
  <si>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</si>
  <si>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</si>
  <si>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</si>
  <si>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</si>
  <si>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</si>
  <si>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</si>
  <si>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</si>
  <si>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</si>
  <si>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</si>
  <si>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</si>
  <si>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</si>
  <si>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</si>
  <si>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</si>
  <si>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</si>
  <si>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</si>
  <si>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</si>
  <si>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</si>
  <si>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</si>
  <si>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</si>
  <si>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</si>
  <si>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</si>
  <si>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</si>
  <si>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</si>
  <si>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</si>
  <si>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</si>
  <si>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</si>
  <si>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</si>
  <si>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</si>
  <si>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</si>
  <si>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</si>
  <si>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</si>
  <si>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</si>
  <si>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</si>
  <si>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</si>
  <si>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</si>
  <si>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</si>
  <si>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</si>
  <si>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</si>
  <si>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</si>
  <si>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</si>
  <si>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</si>
  <si>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</si>
  <si>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</si>
  <si>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</si>
  <si>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</si>
  <si>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</si>
  <si>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</si>
  <si>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</si>
  <si>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</si>
  <si>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</si>
  <si>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</si>
  <si>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</si>
  <si>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</si>
  <si>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</si>
  <si>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</si>
  <si>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</si>
  <si>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</si>
  <si>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</si>
  <si>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</si>
  <si>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</si>
  <si>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</si>
  <si>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</si>
  <si>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</si>
  <si>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</si>
  <si>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</si>
  <si>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</si>
  <si>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</si>
  <si>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</si>
  <si>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</si>
  <si>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</si>
  <si>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</si>
  <si>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</si>
  <si>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</si>
  <si>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</si>
  <si>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</si>
  <si>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</si>
  <si>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</si>
  <si>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</si>
  <si>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</si>
  <si>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</si>
  <si>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</si>
  <si>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</si>
  <si>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</si>
  <si>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</si>
  <si>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</si>
  <si>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</si>
  <si>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</si>
  <si>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</si>
  <si>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</si>
  <si>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</si>
  <si>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</si>
  <si>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</si>
  <si>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</si>
  <si>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</si>
  <si>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</si>
  <si>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</si>
  <si>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</si>
  <si>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</si>
  <si>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</si>
  <si>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</si>
  <si>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</si>
  <si>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</si>
  <si>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</si>
  <si>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</si>
  <si>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</si>
  <si>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</si>
  <si>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</si>
  <si>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</si>
  <si>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</si>
  <si>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</si>
  <si>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</si>
  <si>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</si>
  <si>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</si>
  <si>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</si>
  <si>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</si>
  <si>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</si>
  <si>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</si>
  <si>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</si>
  <si>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</si>
  <si>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</si>
  <si>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</si>
  <si>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</si>
  <si>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</si>
  <si>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</si>
  <si>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</si>
  <si>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</si>
  <si>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</si>
  <si>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</si>
  <si>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</si>
  <si>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</si>
  <si>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</si>
  <si>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</si>
  <si>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</si>
  <si>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</si>
  <si>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</si>
  <si>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</si>
  <si>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</si>
  <si>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</si>
  <si>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</si>
  <si>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</si>
  <si>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</si>
  <si>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</si>
  <si>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</si>
  <si>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</si>
  <si>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</si>
  <si>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</si>
  <si>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</si>
  <si>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</si>
  <si>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</si>
  <si>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</si>
  <si>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</si>
  <si>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</si>
  <si>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</si>
  <si>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</si>
  <si>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</si>
  <si>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</si>
  <si>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</si>
  <si>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</si>
  <si>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</si>
  <si>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</si>
  <si>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</si>
  <si>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</si>
  <si>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</si>
  <si>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</si>
  <si>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</si>
  <si>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</si>
  <si>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</si>
  <si>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</si>
  <si>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</si>
  <si>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</si>
  <si>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</si>
  <si>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</si>
  <si>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</si>
  <si>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</si>
  <si>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</si>
  <si>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</si>
  <si>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</si>
  <si>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</si>
  <si>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</si>
  <si>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</si>
  <si>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</si>
  <si>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</si>
  <si>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</si>
  <si>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</si>
  <si>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</si>
  <si>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</si>
  <si>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</si>
  <si>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</si>
  <si>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</si>
  <si>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</si>
  <si>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</si>
  <si>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</si>
  <si>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</si>
  <si>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</si>
  <si>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</si>
  <si>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</si>
  <si>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</si>
  <si>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</si>
  <si>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</si>
  <si>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</si>
  <si>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</si>
  <si>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</si>
  <si>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</si>
  <si>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</si>
  <si>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</si>
  <si>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</si>
  <si>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</si>
  <si>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</si>
  <si>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</si>
  <si>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</si>
  <si>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</si>
  <si>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</si>
  <si>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</si>
  <si>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</si>
  <si>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</si>
  <si>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</si>
  <si>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</si>
  <si>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</si>
  <si>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</si>
  <si>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</si>
  <si>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</si>
  <si>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</si>
  <si>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</si>
  <si>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</si>
  <si>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</si>
  <si>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</si>
  <si>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</si>
  <si>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</si>
  <si>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</si>
  <si>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</si>
  <si>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</si>
  <si>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</si>
  <si>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</si>
  <si>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</si>
  <si>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</si>
  <si>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</si>
  <si>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</si>
  <si>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</si>
  <si>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</si>
  <si>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</si>
  <si>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</si>
  <si>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</si>
  <si>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</si>
  <si>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</si>
  <si>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</si>
  <si>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</si>
  <si>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</si>
  <si>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</si>
  <si>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</si>
  <si>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</si>
  <si>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</si>
  <si>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</si>
  <si>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</si>
  <si>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</si>
  <si>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</si>
  <si>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</si>
  <si>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</si>
  <si>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</si>
  <si>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</si>
  <si>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</si>
  <si>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</si>
  <si>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</si>
  <si>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</si>
  <si>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</si>
  <si>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</si>
  <si>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</si>
  <si>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</si>
  <si>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</si>
  <si>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</si>
  <si>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</si>
  <si>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</si>
  <si>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</si>
  <si>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</si>
  <si>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</si>
  <si>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</si>
  <si>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</si>
  <si>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</si>
  <si>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</si>
  <si>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</si>
  <si>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</si>
  <si>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</si>
  <si>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</si>
  <si>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</si>
  <si>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</si>
  <si>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</si>
  <si>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</si>
  <si>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</si>
  <si>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</si>
  <si>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</si>
  <si>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</si>
  <si>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</si>
  <si>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</si>
  <si>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</si>
  <si>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</si>
  <si>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</si>
  <si>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</si>
  <si>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</si>
  <si>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</si>
  <si>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</si>
  <si>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</si>
  <si>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</si>
  <si>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</si>
  <si>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</si>
  <si>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</si>
  <si>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</si>
  <si>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</si>
  <si>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</si>
  <si>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</si>
  <si>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</si>
  <si>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</si>
  <si>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</si>
  <si>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</si>
  <si>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</si>
  <si>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</si>
  <si>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</si>
  <si>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</si>
  <si>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</si>
  <si>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</si>
  <si>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</si>
  <si>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</si>
  <si>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</si>
  <si>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</si>
  <si>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</si>
  <si>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</si>
  <si>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</si>
  <si>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</si>
  <si>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</si>
  <si>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</si>
  <si>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</si>
  <si>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</si>
  <si>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</si>
  <si>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</si>
  <si>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</si>
  <si>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</si>
  <si>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</si>
  <si>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</si>
  <si>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</si>
  <si>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</si>
  <si>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</si>
  <si>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</si>
  <si>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</si>
  <si>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</si>
  <si>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</si>
  <si>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</si>
  <si>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</si>
  <si>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</si>
  <si>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</si>
  <si>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</si>
  <si>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</si>
  <si>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</si>
  <si>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</si>
  <si>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</si>
  <si>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</si>
  <si>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</si>
  <si>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</si>
  <si>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</si>
  <si>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</si>
  <si>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</si>
  <si>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</si>
  <si>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</si>
  <si>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</si>
  <si>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</si>
  <si>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</si>
  <si>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</si>
  <si>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</si>
  <si>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</si>
  <si>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</si>
  <si>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</si>
  <si>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</si>
  <si>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</si>
  <si>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</si>
  <si>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</si>
  <si>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</si>
  <si>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</si>
  <si>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</si>
  <si>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</si>
  <si>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</si>
  <si>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</si>
  <si>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</si>
  <si>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</si>
  <si>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</si>
  <si>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</si>
  <si>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</si>
  <si>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</si>
  <si>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</si>
  <si>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</si>
  <si>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</si>
  <si>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</si>
  <si>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</si>
  <si>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</si>
  <si>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</si>
  <si>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</si>
  <si>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</si>
  <si>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</si>
  <si>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</si>
  <si>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</si>
  <si>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</si>
  <si>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</si>
  <si>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</si>
  <si>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</si>
  <si>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</si>
  <si>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</si>
  <si>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</si>
  <si>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</si>
  <si>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</si>
  <si>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</si>
  <si>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</si>
  <si>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</si>
  <si>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</si>
  <si>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</si>
  <si>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</si>
  <si>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</si>
  <si>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</si>
  <si>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</si>
  <si>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</si>
  <si>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</si>
  <si>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</si>
  <si>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</si>
  <si>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</si>
  <si>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</si>
  <si>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</si>
  <si>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</si>
  <si>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</si>
  <si>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</si>
  <si>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</si>
  <si>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</si>
  <si>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</si>
  <si>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</si>
  <si>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</si>
  <si>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</si>
  <si>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</si>
  <si>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</si>
  <si>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</si>
  <si>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</si>
  <si>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</si>
  <si>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</si>
  <si>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</si>
  <si>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</si>
  <si>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</si>
  <si>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</si>
  <si>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</si>
  <si>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</si>
  <si>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</si>
  <si>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</si>
  <si>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</si>
  <si>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</si>
  <si>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</si>
  <si>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</si>
  <si>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</si>
  <si>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</si>
  <si>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</si>
  <si>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</si>
  <si>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</si>
  <si>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</si>
  <si>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</si>
  <si>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</si>
  <si>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</si>
  <si>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</si>
  <si>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</si>
  <si>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</si>
  <si>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</si>
  <si>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</si>
  <si>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</si>
  <si>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</si>
  <si>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</si>
  <si>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</si>
  <si>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</si>
  <si>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</si>
  <si>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</si>
  <si>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</si>
  <si>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</si>
  <si>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</si>
  <si>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</si>
  <si>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</si>
  <si>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</si>
  <si>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</si>
  <si>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</si>
  <si>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</si>
  <si>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</si>
  <si>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</si>
  <si>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</si>
  <si>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</si>
  <si>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</si>
  <si>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</si>
  <si>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</si>
  <si>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</si>
  <si>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</si>
  <si>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</si>
  <si>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</si>
  <si>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</si>
  <si>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</si>
  <si>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</si>
  <si>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</si>
  <si>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</si>
  <si>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</si>
  <si>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</si>
  <si>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</si>
  <si>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</si>
  <si>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</si>
  <si>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</si>
  <si>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</si>
  <si>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</si>
  <si>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</si>
  <si>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</si>
  <si>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</si>
  <si>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</si>
  <si>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</si>
  <si>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</si>
  <si>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</si>
  <si>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</si>
  <si>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</si>
  <si>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</si>
  <si>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</si>
  <si>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</si>
  <si>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</si>
  <si>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</si>
  <si>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</si>
  <si>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</si>
  <si>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</si>
  <si>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</si>
  <si>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</si>
  <si>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</si>
  <si>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</si>
  <si>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</si>
  <si>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</si>
  <si>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</si>
  <si>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</si>
  <si>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</si>
  <si>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</si>
  <si>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</si>
  <si>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</si>
  <si>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</si>
  <si>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</si>
  <si>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</si>
  <si>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</si>
  <si>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</si>
  <si>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</si>
  <si>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</si>
  <si>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</si>
  <si>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</si>
  <si>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</si>
  <si>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</si>
  <si>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</si>
  <si>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</si>
  <si>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</si>
  <si>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</si>
  <si>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</si>
  <si>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</si>
  <si>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</si>
  <si>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</si>
  <si>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</si>
  <si>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</si>
  <si>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</si>
  <si>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</si>
  <si>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</si>
  <si>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</si>
  <si>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</si>
  <si>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</si>
  <si>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</si>
  <si>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</si>
  <si>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</si>
  <si>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</si>
  <si>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</si>
  <si>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</si>
  <si>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</si>
  <si>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</si>
  <si>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</si>
  <si>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</si>
  <si>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</si>
  <si>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</si>
  <si>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</si>
  <si>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</si>
  <si>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</si>
  <si>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</si>
  <si>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</si>
  <si>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</si>
  <si>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</si>
  <si>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</si>
  <si>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</si>
  <si>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</si>
  <si>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</si>
  <si>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</si>
  <si>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</si>
  <si>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</si>
  <si>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</si>
  <si>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</si>
  <si>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</si>
  <si>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</si>
  <si>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</si>
  <si>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</si>
  <si>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</si>
  <si>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</si>
  <si>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</si>
  <si>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</si>
  <si>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</si>
  <si>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</si>
  <si>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</si>
  <si>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</si>
  <si>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</si>
  <si>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</si>
  <si>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</si>
  <si>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</si>
  <si>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</si>
  <si>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</si>
  <si>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</si>
  <si>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</si>
  <si>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</si>
  <si>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</si>
  <si>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</si>
  <si>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</si>
  <si>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</si>
  <si>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</si>
  <si>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</si>
  <si>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</si>
  <si>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</si>
  <si>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</si>
  <si>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</si>
  <si>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</si>
  <si>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</si>
  <si>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</si>
  <si>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</si>
  <si>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</si>
  <si>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</si>
  <si>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</si>
  <si>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</si>
  <si>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</si>
  <si>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</si>
  <si>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</si>
  <si>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</si>
  <si>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</si>
  <si>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</si>
  <si>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</si>
  <si>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</si>
  <si>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</si>
  <si>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</si>
  <si>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</si>
  <si>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</si>
  <si>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</si>
  <si>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</si>
  <si>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</si>
  <si>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</si>
  <si>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</si>
  <si>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</si>
  <si>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</si>
  <si>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</si>
  <si>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</si>
  <si>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</si>
  <si>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</si>
  <si>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</si>
  <si>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</si>
  <si>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</si>
  <si>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</si>
  <si>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</si>
  <si>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</si>
  <si>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</si>
  <si>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</si>
  <si>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</si>
  <si>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</si>
  <si>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</si>
  <si>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</si>
  <si>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</si>
  <si>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</si>
  <si>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</si>
  <si>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</si>
  <si>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</si>
  <si>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</si>
  <si>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</si>
  <si>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</si>
  <si>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</si>
  <si>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</si>
  <si>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</si>
  <si>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</si>
  <si>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</si>
  <si>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</si>
  <si>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</si>
  <si>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</si>
  <si>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</si>
  <si>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</si>
  <si>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</si>
  <si>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</si>
  <si>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</si>
  <si>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</si>
  <si>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</si>
  <si>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</si>
  <si>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</si>
  <si>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</si>
  <si>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</si>
  <si>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</si>
  <si>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</si>
  <si>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</si>
  <si>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</si>
  <si>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</si>
  <si>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</si>
  <si>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</si>
  <si>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</si>
  <si>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</si>
  <si>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</si>
  <si>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</si>
  <si>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</si>
  <si>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</si>
  <si>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</si>
  <si>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</si>
  <si>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</si>
  <si>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</si>
  <si>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</si>
  <si>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</si>
  <si>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</si>
  <si>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</si>
  <si>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</si>
  <si>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</si>
  <si>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</si>
  <si>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</si>
  <si>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</si>
  <si>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</si>
  <si>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</si>
  <si>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</si>
  <si>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</si>
  <si>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</si>
  <si>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</si>
  <si>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</si>
  <si>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</si>
  <si>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</si>
  <si>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</si>
  <si>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</si>
  <si>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</si>
  <si>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</si>
  <si>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</si>
  <si>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</si>
  <si>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</si>
  <si>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</si>
  <si>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</si>
  <si>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</si>
  <si>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</si>
  <si>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</si>
  <si>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</si>
  <si>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</si>
  <si>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</si>
  <si>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</si>
  <si>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</si>
  <si>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</si>
  <si>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</si>
  <si>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</si>
  <si>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</si>
  <si>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</si>
  <si>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</si>
  <si>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</si>
  <si>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</si>
  <si>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</si>
  <si>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</si>
  <si>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</si>
  <si>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</si>
  <si>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</si>
  <si>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</si>
  <si>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</si>
  <si>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</si>
  <si>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</si>
  <si>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</si>
  <si>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</si>
  <si>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</si>
  <si>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</si>
  <si>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</si>
  <si>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</si>
  <si>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</si>
  <si>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</si>
  <si>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</si>
  <si>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</si>
  <si>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</si>
  <si>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</si>
  <si>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</si>
  <si>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</si>
  <si>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</si>
  <si>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</si>
  <si>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</si>
  <si>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</si>
  <si>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</si>
  <si>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</si>
  <si>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</si>
  <si>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</si>
  <si>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</si>
  <si>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</si>
  <si>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</si>
  <si>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</si>
  <si>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</si>
  <si>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</si>
  <si>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</si>
  <si>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</si>
  <si>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</si>
  <si>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</si>
  <si>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</si>
  <si>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</si>
  <si>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</si>
  <si>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</si>
  <si>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</si>
  <si>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</si>
  <si>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</si>
  <si>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</si>
  <si>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</si>
  <si>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</si>
  <si>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</si>
  <si>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</si>
  <si>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</si>
  <si>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</si>
  <si>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</si>
  <si>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</si>
  <si>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</si>
  <si>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</si>
  <si>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</si>
  <si>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</si>
  <si>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</si>
  <si>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</si>
  <si>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</si>
  <si>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</si>
  <si>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</si>
  <si>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</si>
  <si>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</si>
  <si>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</si>
  <si>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</si>
  <si>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</si>
  <si>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</si>
  <si>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</si>
  <si>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</si>
  <si>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</si>
  <si>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</si>
  <si>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</si>
  <si>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</si>
  <si>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</si>
  <si>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</si>
  <si>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</si>
  <si>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</si>
  <si>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</si>
  <si>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</si>
  <si>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</si>
  <si>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</si>
  <si>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</si>
  <si>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</si>
  <si>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</si>
  <si>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</si>
  <si>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</si>
  <si>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</si>
  <si>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</si>
  <si>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</si>
  <si>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</si>
  <si>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</si>
  <si>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</si>
  <si>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</si>
  <si>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</si>
  <si>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</si>
  <si>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</si>
  <si>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</si>
  <si>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</si>
  <si>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</si>
  <si>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</si>
  <si>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</si>
  <si>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</si>
  <si>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</si>
  <si>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</si>
  <si>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</si>
  <si>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</si>
  <si>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</si>
  <si>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</si>
  <si>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</si>
  <si>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</si>
  <si>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</si>
  <si>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</si>
  <si>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</si>
  <si>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</si>
  <si>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</si>
  <si>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</si>
  <si>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</si>
  <si>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</si>
  <si>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</si>
  <si>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</si>
  <si>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</si>
  <si>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</si>
  <si>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</si>
  <si>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</si>
  <si>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</si>
  <si>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</si>
  <si>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</si>
  <si>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</si>
  <si>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</si>
  <si>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</si>
  <si>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</si>
  <si>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</si>
  <si>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</si>
  <si>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</si>
  <si>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</si>
  <si>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</si>
  <si>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</si>
  <si>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</si>
  <si>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</si>
  <si>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</si>
  <si>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</si>
  <si>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</si>
  <si>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</si>
  <si>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</si>
  <si>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</si>
  <si>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</si>
  <si>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</si>
  <si>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</si>
  <si>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</si>
  <si>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</si>
  <si>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</si>
  <si>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</si>
  <si>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</si>
  <si>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</si>
  <si>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</si>
  <si>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</si>
  <si>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</si>
  <si>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</si>
  <si>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</si>
  <si>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</si>
  <si>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</si>
  <si>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</si>
  <si>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</si>
  <si>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</si>
  <si>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</si>
  <si>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</si>
  <si>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</si>
  <si>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</si>
  <si>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</si>
  <si>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</si>
  <si>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</si>
  <si>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</si>
  <si>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</si>
  <si>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</si>
  <si>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</si>
  <si>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</si>
  <si>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</si>
  <si>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</si>
  <si>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</si>
  <si>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</si>
  <si>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</si>
  <si>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</si>
  <si>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</si>
  <si>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</si>
  <si>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</si>
  <si>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</si>
  <si>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</si>
  <si>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</si>
  <si>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</si>
  <si>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</si>
  <si>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</si>
  <si>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</si>
  <si>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</si>
  <si>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</si>
  <si>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</si>
  <si>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</si>
  <si>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</si>
  <si>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</si>
  <si>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</si>
  <si>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</si>
  <si>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</si>
  <si>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</si>
  <si>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</si>
  <si>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</si>
  <si>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</si>
  <si>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</si>
  <si>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</si>
  <si>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</si>
  <si>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</si>
  <si>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</si>
  <si>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</si>
  <si>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</si>
  <si>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</si>
  <si>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</si>
  <si>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</si>
  <si>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</si>
  <si>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</si>
  <si>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</si>
  <si>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</si>
  <si>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</si>
  <si>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</si>
  <si>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</si>
  <si>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</si>
  <si>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</si>
  <si>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</si>
  <si>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</si>
  <si>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</si>
  <si>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</si>
  <si>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</si>
  <si>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</si>
  <si>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</si>
  <si>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</si>
  <si>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</si>
  <si>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</si>
  <si>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</si>
  <si>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</si>
  <si>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</si>
  <si>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</si>
  <si>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</si>
  <si>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</si>
  <si>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</si>
  <si>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</si>
  <si>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</si>
  <si>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</si>
  <si>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</si>
  <si>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</si>
  <si>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</si>
  <si>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</si>
  <si>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</si>
  <si>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</si>
  <si>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</si>
  <si>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</si>
  <si>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</si>
  <si>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</si>
  <si>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</si>
  <si>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</si>
  <si>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</si>
  <si>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</si>
  <si>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</si>
  <si>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</si>
  <si>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</si>
  <si>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</si>
  <si>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</si>
  <si>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</si>
  <si>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</si>
  <si>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</si>
  <si>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</si>
  <si>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</si>
  <si>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</si>
  <si>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</si>
  <si>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</si>
  <si>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</si>
  <si>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</si>
  <si>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</si>
  <si>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</si>
  <si>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</si>
  <si>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</si>
  <si>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</si>
  <si>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</si>
  <si>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</si>
  <si>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</si>
  <si>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</si>
  <si>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</si>
  <si>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</si>
  <si>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</si>
  <si>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</si>
  <si>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</si>
  <si>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</si>
  <si>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</si>
  <si>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</si>
  <si>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</si>
  <si>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</si>
  <si>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</si>
  <si>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</si>
  <si>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</si>
  <si>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</si>
  <si>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</si>
  <si>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</si>
  <si>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</si>
  <si>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</si>
  <si>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</si>
  <si>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</si>
  <si>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</si>
  <si>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</si>
  <si>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</si>
  <si>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</si>
  <si>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</si>
  <si>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</si>
  <si>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</si>
  <si>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</si>
  <si>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</si>
  <si>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</si>
  <si>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</si>
  <si>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</si>
  <si>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</si>
  <si>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</si>
  <si>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</si>
  <si>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</si>
  <si>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</si>
  <si>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</si>
  <si>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</si>
  <si>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</si>
  <si>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</si>
  <si>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</si>
  <si>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</si>
  <si>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</si>
  <si>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</si>
  <si>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</si>
  <si>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</si>
  <si>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</si>
  <si>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</si>
  <si>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</si>
  <si>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</si>
  <si>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</si>
  <si>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</si>
  <si>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</si>
  <si>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</si>
  <si>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</si>
  <si>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</si>
  <si>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</si>
  <si>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</si>
  <si>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</si>
  <si>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</si>
  <si>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</si>
  <si>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</si>
  <si>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</si>
  <si>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</si>
  <si>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</si>
  <si>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</si>
  <si>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</si>
  <si>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</si>
  <si>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</si>
  <si>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</si>
  <si>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</si>
  <si>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</si>
  <si>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</si>
  <si>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</si>
  <si>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</si>
  <si>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</si>
  <si>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</si>
  <si>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</si>
  <si>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</si>
  <si>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</si>
  <si>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</si>
  <si>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</si>
  <si>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</si>
  <si>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</si>
  <si>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</si>
  <si>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</si>
  <si>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</si>
  <si>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</si>
  <si>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</si>
  <si>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</si>
  <si>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</si>
  <si>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</si>
  <si>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</si>
  <si>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</si>
  <si>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</si>
  <si>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</si>
  <si>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</si>
  <si>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</si>
  <si>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</si>
  <si>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</si>
  <si>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</si>
  <si>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</si>
  <si>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</si>
  <si>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</si>
  <si>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</si>
  <si>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</si>
  <si>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</si>
  <si>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</si>
  <si>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</si>
  <si>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</si>
  <si>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</si>
  <si>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</si>
  <si>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</si>
  <si>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</si>
  <si>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</si>
  <si>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</si>
  <si>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</si>
  <si>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</si>
  <si>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</si>
  <si>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</si>
  <si>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</si>
  <si>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</si>
  <si>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</si>
  <si>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</si>
  <si>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</si>
  <si>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</si>
  <si>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</si>
  <si>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</si>
  <si>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</si>
  <si>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</si>
  <si>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</si>
  <si>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</si>
  <si>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</si>
  <si>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</si>
  <si>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</si>
  <si>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</si>
  <si>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</si>
  <si>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</si>
  <si>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</si>
  <si>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</si>
  <si>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</si>
  <si>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</si>
  <si>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</si>
  <si>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</si>
  <si>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</si>
  <si>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</si>
  <si>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</si>
  <si>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</si>
  <si>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</si>
  <si>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</si>
  <si>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</si>
  <si>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</si>
  <si>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</si>
  <si>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</si>
  <si>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</si>
  <si>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</si>
  <si>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</si>
  <si>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</si>
  <si>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</si>
  <si>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</si>
  <si>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</si>
  <si>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</si>
  <si>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</si>
  <si>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</si>
  <si>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</si>
  <si>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</si>
  <si>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</si>
  <si>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</si>
  <si>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</si>
  <si>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</si>
  <si>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</si>
  <si>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</si>
  <si>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</si>
  <si>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</si>
  <si>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</si>
  <si>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</si>
  <si>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</si>
  <si>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</si>
  <si>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</si>
  <si>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</si>
  <si>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</si>
  <si>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</si>
  <si>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</si>
  <si>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</si>
  <si>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</si>
  <si>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</si>
  <si>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</si>
  <si>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</si>
  <si>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</si>
  <si>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</si>
  <si>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</si>
  <si>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</si>
  <si>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</si>
  <si>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</si>
  <si>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</si>
  <si>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</si>
  <si>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</si>
  <si>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</si>
  <si>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</si>
  <si>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</si>
  <si>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</si>
  <si>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</si>
  <si>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</si>
  <si>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</si>
  <si>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</si>
  <si>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</si>
  <si>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</si>
  <si>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</si>
  <si>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</si>
  <si>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</si>
  <si>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</si>
  <si>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</si>
  <si>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</si>
  <si>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</si>
  <si>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</si>
  <si>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</si>
  <si>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</si>
  <si>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</si>
  <si>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</si>
  <si>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</si>
  <si>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</si>
  <si>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</si>
  <si>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</si>
  <si>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</si>
  <si>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</si>
  <si>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</si>
  <si>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</si>
  <si>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</si>
  <si>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</si>
  <si>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</si>
  <si>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</si>
  <si>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</si>
  <si>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</si>
  <si>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</si>
  <si>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</si>
  <si>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</si>
  <si>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</si>
  <si>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</si>
  <si>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</si>
  <si>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</si>
  <si>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</si>
  <si>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</si>
  <si>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</si>
  <si>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</si>
  <si>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</si>
  <si>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</si>
  <si>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</si>
  <si>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</si>
  <si>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</si>
  <si>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</si>
  <si>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</si>
  <si>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</si>
  <si>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</si>
  <si>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</si>
  <si>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</si>
  <si>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</si>
  <si>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</si>
  <si>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</si>
  <si>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</si>
  <si>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</si>
  <si>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</si>
  <si>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</si>
  <si>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</si>
  <si>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</si>
  <si>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</si>
  <si>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</si>
  <si>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</si>
  <si>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</si>
  <si>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</si>
  <si>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</si>
  <si>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</si>
  <si>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</si>
  <si>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</si>
  <si>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</si>
  <si>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</si>
  <si>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</si>
  <si>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</si>
  <si>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</si>
  <si>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</si>
  <si>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</si>
  <si>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</si>
  <si>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</si>
  <si>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</si>
  <si>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</si>
  <si>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</si>
  <si>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</si>
  <si>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</si>
  <si>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</si>
  <si>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</si>
  <si>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</si>
  <si>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</si>
  <si>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</si>
  <si>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</si>
  <si>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</si>
  <si>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</si>
  <si>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</si>
  <si>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</si>
  <si>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</si>
  <si>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</si>
  <si>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</si>
  <si>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</si>
  <si>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</si>
  <si>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</si>
  <si>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</si>
  <si>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</si>
  <si>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</si>
  <si>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</si>
  <si>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</si>
  <si>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</si>
  <si>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</si>
  <si>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</si>
  <si>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</si>
  <si>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</si>
  <si>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</si>
  <si>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</si>
  <si>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</si>
  <si>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</si>
  <si>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</si>
  <si>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</si>
  <si>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</si>
  <si>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</si>
  <si>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</si>
  <si>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</si>
  <si>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</si>
  <si>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</si>
  <si>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</si>
  <si>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</si>
  <si>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</si>
  <si>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</si>
  <si>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</si>
  <si>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</si>
  <si>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</si>
  <si>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</si>
  <si>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</si>
  <si>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</si>
  <si>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</si>
  <si>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</si>
  <si>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</si>
  <si>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</si>
  <si>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</si>
  <si>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</si>
  <si>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</si>
  <si>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</si>
  <si>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</si>
  <si>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</si>
  <si>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</si>
  <si>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</si>
  <si>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</si>
  <si>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</si>
  <si>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</si>
  <si>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</si>
  <si>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</si>
  <si>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</si>
  <si>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</si>
  <si>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</si>
  <si>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</si>
  <si>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</si>
  <si>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</si>
  <si>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</si>
  <si>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</si>
  <si>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</si>
  <si>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</si>
  <si>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</si>
  <si>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</si>
  <si>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</si>
  <si>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</si>
  <si>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</si>
  <si>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</si>
  <si>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</si>
  <si>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</si>
  <si>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</si>
  <si>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</si>
  <si>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</si>
  <si>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</si>
  <si>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</si>
  <si>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</si>
  <si>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</si>
  <si>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</si>
  <si>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</si>
  <si>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</si>
  <si>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</si>
  <si>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</si>
  <si>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</si>
  <si>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</si>
  <si>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</si>
  <si>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</si>
  <si>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</si>
  <si>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</si>
  <si>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</si>
  <si>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</si>
  <si>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</si>
  <si>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</si>
  <si>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</si>
  <si>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</si>
  <si>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</si>
  <si>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</si>
  <si>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</si>
  <si>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</si>
  <si>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</si>
  <si>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</si>
  <si>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</si>
  <si>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</si>
  <si>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</si>
  <si>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</si>
  <si>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</si>
  <si>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</si>
  <si>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</si>
  <si>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</si>
  <si>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</si>
  <si>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</si>
  <si>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</si>
  <si>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</si>
  <si>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</si>
  <si>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</si>
  <si>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</si>
  <si>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</si>
  <si>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</si>
  <si>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</si>
  <si>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</si>
  <si>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</si>
  <si>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</si>
  <si>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</si>
  <si>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</si>
  <si>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</si>
  <si>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</si>
  <si>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</si>
  <si>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</si>
  <si>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</si>
  <si>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</si>
  <si>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</si>
  <si>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</si>
  <si>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</si>
  <si>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</si>
  <si>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</si>
  <si>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</si>
  <si>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</si>
  <si>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</si>
  <si>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</si>
  <si>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</si>
  <si>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</si>
  <si>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</si>
  <si>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</si>
  <si>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</si>
  <si>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</si>
  <si>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</si>
  <si>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</si>
  <si>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</si>
  <si>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</si>
  <si>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</si>
  <si>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</si>
  <si>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</si>
  <si>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</si>
  <si>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</si>
  <si>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</si>
  <si>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</si>
  <si>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</si>
  <si>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</si>
  <si>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</si>
  <si>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</si>
  <si>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</si>
  <si>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</si>
  <si>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</si>
  <si>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</si>
  <si>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</si>
  <si>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</si>
  <si>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</si>
  <si>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</si>
  <si>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</si>
  <si>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</si>
  <si>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</si>
  <si>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</si>
  <si>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</si>
  <si>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</si>
  <si>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</si>
  <si>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</si>
  <si>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</si>
  <si>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</si>
  <si>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</si>
  <si>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</si>
  <si>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</si>
  <si>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</si>
  <si>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</si>
  <si>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</si>
  <si>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</si>
  <si>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</si>
  <si>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</si>
  <si>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</si>
  <si>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</si>
  <si>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</si>
  <si>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</si>
  <si>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</si>
  <si>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</si>
  <si>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</si>
  <si>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</si>
  <si>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</si>
  <si>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</si>
  <si>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</si>
  <si>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</si>
  <si>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</si>
  <si>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</si>
  <si>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</si>
  <si>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</si>
  <si>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</si>
  <si>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</si>
  <si>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</si>
  <si>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</si>
  <si>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</si>
  <si>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</si>
  <si>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</si>
  <si>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</si>
  <si>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</si>
  <si>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</si>
  <si>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</si>
  <si>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</si>
  <si>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</si>
  <si>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</si>
  <si>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</si>
  <si>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</si>
  <si>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</si>
  <si>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</si>
  <si>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</si>
  <si>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</si>
  <si>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</si>
  <si>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</si>
  <si>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</si>
  <si>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</si>
  <si>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</si>
  <si>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</si>
  <si>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</si>
  <si>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</si>
  <si>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</si>
  <si>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</si>
  <si>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</si>
  <si>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</si>
  <si>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</si>
  <si>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</si>
  <si>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</si>
  <si>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</si>
  <si>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</si>
  <si>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</si>
  <si>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</si>
  <si>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</si>
  <si>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</si>
  <si>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</si>
  <si>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</si>
  <si>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</si>
  <si>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</si>
  <si>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</si>
  <si>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</si>
  <si>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</si>
  <si>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</si>
  <si>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</si>
  <si>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</si>
  <si>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</si>
  <si>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</si>
  <si>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</si>
  <si>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</si>
  <si>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</si>
  <si>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</si>
  <si>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</si>
  <si>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</si>
  <si>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</si>
  <si>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</si>
  <si>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</si>
  <si>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</si>
  <si>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</si>
  <si>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</si>
  <si>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</si>
  <si>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</si>
  <si>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</si>
  <si>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</si>
  <si>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</si>
  <si>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</si>
  <si>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</si>
  <si>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</si>
  <si>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</si>
  <si>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</si>
  <si>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</si>
  <si>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</si>
  <si>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</si>
  <si>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</si>
  <si>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</si>
  <si>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</si>
  <si>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</si>
  <si>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</si>
  <si>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</si>
  <si>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</si>
  <si>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</si>
  <si>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</si>
  <si>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</si>
  <si>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</si>
  <si>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</si>
  <si>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</si>
  <si>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</si>
  <si>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</si>
  <si>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</si>
  <si>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</si>
  <si>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</si>
  <si>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</si>
  <si>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</si>
  <si>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</si>
  <si>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</si>
  <si>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</si>
  <si>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</si>
  <si>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</si>
  <si>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</si>
  <si>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</si>
  <si>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</si>
  <si>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</si>
  <si>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</si>
  <si>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</si>
  <si>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</si>
  <si>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</si>
  <si>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</si>
  <si>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</si>
  <si>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</si>
  <si>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</si>
  <si>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</si>
  <si>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</si>
  <si>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</si>
  <si>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</si>
  <si>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</si>
  <si>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</si>
  <si>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</si>
  <si>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</si>
  <si>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</si>
  <si>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</si>
  <si>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</si>
  <si>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</si>
  <si>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</si>
  <si>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</si>
  <si>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</si>
  <si>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</si>
  <si>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</si>
  <si>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</si>
  <si>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</si>
  <si>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</si>
  <si>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</si>
  <si>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</si>
  <si>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</si>
  <si>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</si>
  <si>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</si>
  <si>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</si>
  <si>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</si>
  <si>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</si>
  <si>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</si>
  <si>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</si>
  <si>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</si>
  <si>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</si>
  <si>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</si>
  <si>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</si>
  <si>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</si>
  <si>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</si>
  <si>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</si>
  <si>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</si>
  <si>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</si>
  <si>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</si>
  <si>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</si>
  <si>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</si>
  <si>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</si>
  <si>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</si>
  <si>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</si>
  <si>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</si>
  <si>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</si>
  <si>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</si>
  <si>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</si>
  <si>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</si>
  <si>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</si>
  <si>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</si>
  <si>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</si>
  <si>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</si>
  <si>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</si>
  <si>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</si>
  <si>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</si>
  <si>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</si>
  <si>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</si>
  <si>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</si>
  <si>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</si>
  <si>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</si>
  <si>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</si>
  <si>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</si>
  <si>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</si>
  <si>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</si>
  <si>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</si>
  <si>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</si>
  <si>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</si>
  <si>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</si>
  <si>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</si>
  <si>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</si>
  <si>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</si>
  <si>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</si>
  <si>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</si>
  <si>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</si>
  <si>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</si>
  <si>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</si>
  <si>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</si>
  <si>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</si>
  <si>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</si>
  <si>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</si>
  <si>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</si>
  <si>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</si>
  <si>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</si>
  <si>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</si>
  <si>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</si>
  <si>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</si>
  <si>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</si>
  <si>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</si>
  <si>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</si>
  <si>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</si>
  <si>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</si>
  <si>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</si>
  <si>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</si>
  <si>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</si>
  <si>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</si>
  <si>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</si>
  <si>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</si>
  <si>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</si>
  <si>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</si>
  <si>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</si>
  <si>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</si>
  <si>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</si>
  <si>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</si>
  <si>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</si>
  <si>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</si>
  <si>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</si>
  <si>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</si>
  <si>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</si>
  <si>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</si>
  <si>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</si>
  <si>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</si>
  <si>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</si>
  <si>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</si>
  <si>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</si>
  <si>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</si>
  <si>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</si>
  <si>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</si>
  <si>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</si>
  <si>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</si>
  <si>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</si>
  <si>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</si>
  <si>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</si>
  <si>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</si>
  <si>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</si>
  <si>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</si>
  <si>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</si>
  <si>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</si>
  <si>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</si>
  <si>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</si>
  <si>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</si>
  <si>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</si>
  <si>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</si>
  <si>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</si>
  <si>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</si>
  <si>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</si>
  <si>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</si>
  <si>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</si>
  <si>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</si>
  <si>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</si>
  <si>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</si>
  <si>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</si>
  <si>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</si>
  <si>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</si>
  <si>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</si>
  <si>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</si>
  <si>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</si>
  <si>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</si>
  <si>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</si>
  <si>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</si>
  <si>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</si>
  <si>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</si>
  <si>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</si>
  <si>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</si>
  <si>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</si>
  <si>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</si>
  <si>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</si>
  <si>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</si>
  <si>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</si>
  <si>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</si>
  <si>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</si>
  <si>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</si>
  <si>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</si>
  <si>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</si>
  <si>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</si>
  <si>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</si>
  <si>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</si>
  <si>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</si>
  <si>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</si>
  <si>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</si>
  <si>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</si>
  <si>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</si>
  <si>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</si>
  <si>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</si>
  <si>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</si>
  <si>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</si>
  <si>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</si>
  <si>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</si>
  <si>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</si>
  <si>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</si>
  <si>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</si>
  <si>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</si>
  <si>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</si>
  <si>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</si>
  <si>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</si>
  <si>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</si>
  <si>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</si>
  <si>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</si>
  <si>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</si>
  <si>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</si>
  <si>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</si>
  <si>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</si>
  <si>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</si>
  <si>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</si>
  <si>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</si>
  <si>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</si>
  <si>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</si>
  <si>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</si>
  <si>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</si>
  <si>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</si>
  <si>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</si>
  <si>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</si>
  <si>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</si>
  <si>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</si>
  <si>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</si>
  <si>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</si>
  <si>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</si>
  <si>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</si>
  <si>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</si>
  <si>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</si>
  <si>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</si>
  <si>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</si>
  <si>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</si>
  <si>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</si>
  <si>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</si>
  <si>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</si>
  <si>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</si>
  <si>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</si>
  <si>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</si>
  <si>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</si>
  <si>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</si>
  <si>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</si>
  <si>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</si>
  <si>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</si>
  <si>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</si>
  <si>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</si>
  <si>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</si>
  <si>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</si>
  <si>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</si>
  <si>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</si>
  <si>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</si>
  <si>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</si>
  <si>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</si>
  <si>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</si>
  <si>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</si>
  <si>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</si>
  <si>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</si>
  <si>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</si>
  <si>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</si>
  <si>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</si>
  <si>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</si>
  <si>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</si>
  <si>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</si>
  <si>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</si>
  <si>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</si>
  <si>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</si>
  <si>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</si>
  <si>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</si>
  <si>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</si>
  <si>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</si>
  <si>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</si>
  <si>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</si>
  <si>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</si>
  <si>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</si>
  <si>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</si>
  <si>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</si>
  <si>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</si>
  <si>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</si>
  <si>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</si>
  <si>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</si>
  <si>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</si>
  <si>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</si>
  <si>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</si>
  <si>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</si>
  <si>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</si>
  <si>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</si>
  <si>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</si>
  <si>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</si>
  <si>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</si>
  <si>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</si>
  <si>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</si>
  <si>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</si>
  <si>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</si>
  <si>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</si>
  <si>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</si>
  <si>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</si>
  <si>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</si>
  <si>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</si>
  <si>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</si>
  <si>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</si>
  <si>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</si>
  <si>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</si>
  <si>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</si>
  <si>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</si>
  <si>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</si>
  <si>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</si>
  <si>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</si>
  <si>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</si>
  <si>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</si>
  <si>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</si>
  <si>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</si>
  <si>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</si>
  <si>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</si>
  <si>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</si>
  <si>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</si>
  <si>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</si>
  <si>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</si>
  <si>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</si>
  <si>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</si>
  <si>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</si>
  <si>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</si>
  <si>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</si>
  <si>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</si>
  <si>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</si>
  <si>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</si>
  <si>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</si>
  <si>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</si>
  <si>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</si>
  <si>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</si>
  <si>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</si>
  <si>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</si>
  <si>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</si>
  <si>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</si>
  <si>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</si>
  <si>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</si>
  <si>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</si>
  <si>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</si>
  <si>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</si>
  <si>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</si>
  <si>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</si>
  <si>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</si>
  <si>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</si>
  <si>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</si>
  <si>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</si>
  <si>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</si>
  <si>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</si>
  <si>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</si>
  <si>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</si>
  <si>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</si>
  <si>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</si>
  <si>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</si>
  <si>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</si>
  <si>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</si>
  <si>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</si>
  <si>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</si>
  <si>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</si>
  <si>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</si>
  <si>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</si>
  <si>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</si>
  <si>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</si>
  <si>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</si>
  <si>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</si>
  <si>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</si>
  <si>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</si>
  <si>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</si>
  <si>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</si>
  <si>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</si>
  <si>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</si>
  <si>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</si>
  <si>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</si>
  <si>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</si>
  <si>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</si>
  <si>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</si>
  <si>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</si>
  <si>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</si>
  <si>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</si>
  <si>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</si>
  <si>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</si>
  <si>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</si>
  <si>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</si>
  <si>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</si>
  <si>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</si>
  <si>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</si>
  <si>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</si>
  <si>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</si>
  <si>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</si>
  <si>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</si>
  <si>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</si>
  <si>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</si>
  <si>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</si>
  <si>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</si>
  <si>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</si>
  <si>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</si>
  <si>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</si>
  <si>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</si>
  <si>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</si>
  <si>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</si>
  <si>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</si>
  <si>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</si>
  <si>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</si>
  <si>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</si>
  <si>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</si>
  <si>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</si>
  <si>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</si>
  <si>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</si>
  <si>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</si>
  <si>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</si>
  <si>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</si>
  <si>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</si>
  <si>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</si>
  <si>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</si>
  <si>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</si>
  <si>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</si>
  <si>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</si>
  <si>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</si>
  <si>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</si>
  <si>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</si>
  <si>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</si>
  <si>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</si>
  <si>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</si>
  <si>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</si>
  <si>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</si>
  <si>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</si>
  <si>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</si>
  <si>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</si>
  <si>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</si>
  <si>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</si>
  <si>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</si>
  <si>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</si>
  <si>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</si>
  <si>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</si>
  <si>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</si>
  <si>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</si>
  <si>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</si>
  <si>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</si>
  <si>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</si>
  <si>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</si>
  <si>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</si>
  <si>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</si>
  <si>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</si>
  <si>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</si>
  <si>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</si>
  <si>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</si>
  <si>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</si>
  <si>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</si>
  <si>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</si>
  <si>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</si>
  <si>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</si>
  <si>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</si>
  <si>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</si>
  <si>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</si>
  <si>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</si>
  <si>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</si>
  <si>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</si>
  <si>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</si>
  <si>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</si>
  <si>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</si>
  <si>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</si>
  <si>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</si>
  <si>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</si>
  <si>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</si>
  <si>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</si>
  <si>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</si>
  <si>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</si>
  <si>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</si>
  <si>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</si>
  <si>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</si>
  <si>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</si>
  <si>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</si>
  <si>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</si>
  <si>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</si>
  <si>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</si>
  <si>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</si>
  <si>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</si>
  <si>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</si>
  <si>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</si>
  <si>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</si>
  <si>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</si>
  <si>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</si>
  <si>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</si>
  <si>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</si>
  <si>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</si>
  <si>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</si>
  <si>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</si>
  <si>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</si>
  <si>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</si>
  <si>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</si>
  <si>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</si>
  <si>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</si>
  <si>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</si>
  <si>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</si>
  <si>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</si>
  <si>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</si>
  <si>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</si>
  <si>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</si>
  <si>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</si>
  <si>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</si>
  <si>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</si>
  <si>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</si>
  <si>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</si>
  <si>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</si>
  <si>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</si>
  <si>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</si>
  <si>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</si>
  <si>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</si>
  <si>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</si>
  <si>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</si>
  <si>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</si>
  <si>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</si>
  <si>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</si>
  <si>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</si>
  <si>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</si>
  <si>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</si>
  <si>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</si>
  <si>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</si>
  <si>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</si>
  <si>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</si>
  <si>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</si>
  <si>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</si>
  <si>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</si>
  <si>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</si>
  <si>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</si>
  <si>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</si>
  <si>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</si>
  <si>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</si>
  <si>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</si>
  <si>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</si>
  <si>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</si>
  <si>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</si>
  <si>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</si>
  <si>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</si>
  <si>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</si>
  <si>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</si>
  <si>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</si>
  <si>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</si>
  <si>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</si>
  <si>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</si>
  <si>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</si>
  <si>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</si>
  <si>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</si>
  <si>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</si>
  <si>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</si>
  <si>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</si>
  <si>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</si>
  <si>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</si>
  <si>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</si>
  <si>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</si>
  <si>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</si>
  <si>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</si>
  <si>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</si>
  <si>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</si>
  <si>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</si>
  <si>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</si>
  <si>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</si>
  <si>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</si>
  <si>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</si>
  <si>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</si>
  <si>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</si>
  <si>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</si>
  <si>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</si>
  <si>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</si>
  <si>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</si>
  <si>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</si>
  <si>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</si>
  <si>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</si>
  <si>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</si>
  <si>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</si>
  <si>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</si>
  <si>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</si>
  <si>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</si>
  <si>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</si>
  <si>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</si>
  <si>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</si>
  <si>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</si>
  <si>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</si>
  <si>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</si>
  <si>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</si>
  <si>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</si>
  <si>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</si>
  <si>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</si>
  <si>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</si>
  <si>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</si>
  <si>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</si>
  <si>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</si>
  <si>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</si>
  <si>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</si>
  <si>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</si>
  <si>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</si>
  <si>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</si>
  <si>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</si>
  <si>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</si>
  <si>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</si>
  <si>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</si>
  <si>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</si>
  <si>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</si>
  <si>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</si>
  <si>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</si>
  <si>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</si>
  <si>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</si>
  <si>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</si>
  <si>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</si>
  <si>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</si>
  <si>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</si>
  <si>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</si>
  <si>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</si>
  <si>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</si>
  <si>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</si>
  <si>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</si>
  <si>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</si>
  <si>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</si>
  <si>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</si>
  <si>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</si>
  <si>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</si>
  <si>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</si>
  <si>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</si>
  <si>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</si>
  <si>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</si>
  <si>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</si>
  <si>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</si>
  <si>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</si>
  <si>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</si>
  <si>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</si>
  <si>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</si>
  <si>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</si>
  <si>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</si>
  <si>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</si>
  <si>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</si>
  <si>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</si>
  <si>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</si>
  <si>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</si>
  <si>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</si>
  <si>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</si>
  <si>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</si>
  <si>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</si>
  <si>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</si>
  <si>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</si>
  <si>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</si>
  <si>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</si>
  <si>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</si>
  <si>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</si>
  <si>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</si>
  <si>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</si>
  <si>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</si>
  <si>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</si>
  <si>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</si>
  <si>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</si>
  <si>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</si>
  <si>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</si>
  <si>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</si>
  <si>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</si>
  <si>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</si>
  <si>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</si>
  <si>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</si>
  <si>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</si>
  <si>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</si>
  <si>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</si>
  <si>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</si>
  <si>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</si>
  <si>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</si>
  <si>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</si>
  <si>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</si>
  <si>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</si>
  <si>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</si>
  <si>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</si>
  <si>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</si>
  <si>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</si>
  <si>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</si>
  <si>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</si>
  <si>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</si>
  <si>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</si>
  <si>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</si>
  <si>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</si>
  <si>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</si>
  <si>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</si>
  <si>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</si>
  <si>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</si>
  <si>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</si>
  <si>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</si>
  <si>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</si>
  <si>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</si>
  <si>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</si>
  <si>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</si>
  <si>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</si>
  <si>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</si>
  <si>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</si>
  <si>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</si>
  <si>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</si>
  <si>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</si>
  <si>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</si>
  <si>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</si>
  <si>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</si>
  <si>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</si>
  <si>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</si>
  <si>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</si>
  <si>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</si>
  <si>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</si>
  <si>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</si>
  <si>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</si>
  <si>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</si>
  <si>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</si>
  <si>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</si>
  <si>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</si>
  <si>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</si>
  <si>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</si>
  <si>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</si>
  <si>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</si>
  <si>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</si>
  <si>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</si>
  <si>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</si>
  <si>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</si>
  <si>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</si>
  <si>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</si>
  <si>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</si>
  <si>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</si>
  <si>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</si>
  <si>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</si>
  <si>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</si>
  <si>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</si>
  <si>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</si>
  <si>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</si>
  <si>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</si>
  <si>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</si>
  <si>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</si>
  <si>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</si>
  <si>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</si>
  <si>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</si>
  <si>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</si>
  <si>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</si>
  <si>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</si>
  <si>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</si>
  <si>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</si>
  <si>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</si>
  <si>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</si>
  <si>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</si>
  <si>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</si>
  <si>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</si>
  <si>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</si>
  <si>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</si>
  <si>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</si>
  <si>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</si>
  <si>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</si>
  <si>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</si>
  <si>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</si>
  <si>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</si>
  <si>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</si>
  <si>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</si>
  <si>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</si>
  <si>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</si>
  <si>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</si>
  <si>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</si>
  <si>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</si>
  <si>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</si>
  <si>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</si>
  <si>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</si>
  <si>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</si>
  <si>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</si>
  <si>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</si>
  <si>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</si>
  <si>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</si>
  <si>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</si>
  <si>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</si>
  <si>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</si>
  <si>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</si>
  <si>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</si>
  <si>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</si>
  <si>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</si>
  <si>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</si>
  <si>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</si>
  <si>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</si>
  <si>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</si>
  <si>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</si>
  <si>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</si>
  <si>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</si>
  <si>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</si>
  <si>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</si>
  <si>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</si>
  <si>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</si>
  <si>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</si>
  <si>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</si>
  <si>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</si>
  <si>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</si>
  <si>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</si>
  <si>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</si>
  <si>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</si>
  <si>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</si>
  <si>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</si>
  <si>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</si>
  <si>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</si>
  <si>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</si>
  <si>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</si>
  <si>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</si>
  <si>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</si>
  <si>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</si>
  <si>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</si>
  <si>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</si>
  <si>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</si>
  <si>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</si>
  <si>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</si>
  <si>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</si>
  <si>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</si>
  <si>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</si>
  <si>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</si>
  <si>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</si>
  <si>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</si>
  <si>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</si>
  <si>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</si>
  <si>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</si>
  <si>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</si>
  <si>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</si>
  <si>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</si>
  <si>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</si>
  <si>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</si>
  <si>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</si>
  <si>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</si>
  <si>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</si>
  <si>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</si>
  <si>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</si>
  <si>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</si>
  <si>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</si>
  <si>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</si>
  <si>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</si>
  <si>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</si>
  <si>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</si>
  <si>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</si>
  <si>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</si>
  <si>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</si>
  <si>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</si>
  <si>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</si>
  <si>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</si>
  <si>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</si>
  <si>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</si>
  <si>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</si>
  <si>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</si>
  <si>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</si>
  <si>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</si>
  <si>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</si>
  <si>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</si>
  <si>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</si>
  <si>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</si>
  <si>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</si>
  <si>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</si>
  <si>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</si>
  <si>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</si>
  <si>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</si>
  <si>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</si>
  <si>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</si>
  <si>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</si>
  <si>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</si>
  <si>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</si>
  <si>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</si>
  <si>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</si>
  <si>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</si>
  <si>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</si>
  <si>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</si>
  <si>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</si>
  <si>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</si>
  <si>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</si>
  <si>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</si>
  <si>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</si>
  <si>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</si>
  <si>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</si>
  <si>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</si>
  <si>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</si>
  <si>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</si>
  <si>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</si>
  <si>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</si>
  <si>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</si>
  <si>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</si>
  <si>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</si>
  <si>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</si>
  <si>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</si>
  <si>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</si>
  <si>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</si>
  <si>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</si>
  <si>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</si>
  <si>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</si>
  <si>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</si>
  <si>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</si>
  <si>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</si>
  <si>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</si>
  <si>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</si>
  <si>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</si>
  <si>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</si>
  <si>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</si>
  <si>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</si>
  <si>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</si>
  <si>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</si>
  <si>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</si>
  <si>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</si>
  <si>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</si>
  <si>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</si>
  <si>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</si>
  <si>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</si>
  <si>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</si>
  <si>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</si>
  <si>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</si>
  <si>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</si>
  <si>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</si>
  <si>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</si>
  <si>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</si>
  <si>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</si>
  <si>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</si>
  <si>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</si>
  <si>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</si>
  <si>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</si>
  <si>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</si>
  <si>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</si>
  <si>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</si>
  <si>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</si>
  <si>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</si>
  <si>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</si>
  <si>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</si>
  <si>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</si>
  <si>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</si>
  <si>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</si>
  <si>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</si>
  <si>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</si>
  <si>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</si>
  <si>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</si>
  <si>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</si>
  <si>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</si>
  <si>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</si>
  <si>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</si>
  <si>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</si>
  <si>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</si>
  <si>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</si>
  <si>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</si>
  <si>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</si>
  <si>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</si>
  <si>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</si>
  <si>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</si>
  <si>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</si>
  <si>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</si>
  <si>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</si>
  <si>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</si>
  <si>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</si>
  <si>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</si>
  <si>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</si>
  <si>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</si>
  <si>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</si>
  <si>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</si>
  <si>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</si>
  <si>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</si>
  <si>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</si>
  <si>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</si>
  <si>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</si>
  <si>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</si>
  <si>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</si>
  <si>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</si>
  <si>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</si>
  <si>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</si>
  <si>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</si>
  <si>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</si>
  <si>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</si>
  <si>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</si>
  <si>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</si>
  <si>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</si>
  <si>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</si>
  <si>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</si>
  <si>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</si>
  <si>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</si>
  <si>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</si>
  <si>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</si>
  <si>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</si>
  <si>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</si>
  <si>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</si>
  <si>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</si>
  <si>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</si>
  <si>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</si>
  <si>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</si>
  <si>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</si>
  <si>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</si>
  <si>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</si>
  <si>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</si>
  <si>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</si>
  <si>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</si>
  <si>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</si>
  <si>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</si>
  <si>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</si>
  <si>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</si>
  <si>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</si>
  <si>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</si>
  <si>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</si>
  <si>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</si>
  <si>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</si>
  <si>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</si>
  <si>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</si>
  <si>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</si>
  <si>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</si>
  <si>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</si>
  <si>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</si>
  <si>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</si>
  <si>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</si>
  <si>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</si>
  <si>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</si>
  <si>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</si>
  <si>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</si>
  <si>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</si>
  <si>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</si>
  <si>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</si>
  <si>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</si>
  <si>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</si>
  <si>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</si>
  <si>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</si>
  <si>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</si>
  <si>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</si>
  <si>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</si>
  <si>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</si>
  <si>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</si>
  <si>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</si>
  <si>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</si>
  <si>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</si>
  <si>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</si>
  <si>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</si>
  <si>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</si>
  <si>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</si>
  <si>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</si>
  <si>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</si>
  <si>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</si>
  <si>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</si>
  <si>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</si>
  <si>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</si>
  <si>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</si>
  <si>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</si>
  <si>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</si>
  <si>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</si>
  <si>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</si>
  <si>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</si>
  <si>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</si>
  <si>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</si>
  <si>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</si>
  <si>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</si>
  <si>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</si>
  <si>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</si>
  <si>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</si>
  <si>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</si>
  <si>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</si>
  <si>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</si>
  <si>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</si>
  <si>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</si>
  <si>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</si>
  <si>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</si>
  <si>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</si>
  <si>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</si>
  <si>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</si>
  <si>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</si>
  <si>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</si>
  <si>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</si>
  <si>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</si>
  <si>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</si>
  <si>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</si>
  <si>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</si>
  <si>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</si>
  <si>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</si>
  <si>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</si>
  <si>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</si>
  <si>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</si>
  <si>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</si>
  <si>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</si>
  <si>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</si>
  <si>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</si>
  <si>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</si>
  <si>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</si>
  <si>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</si>
  <si>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</si>
  <si>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</si>
  <si>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</si>
  <si>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</si>
  <si>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</si>
  <si>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</si>
  <si>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</si>
  <si>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</si>
  <si>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</si>
  <si>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</si>
  <si>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</si>
  <si>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</si>
  <si>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</si>
  <si>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</si>
  <si>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</si>
  <si>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</si>
  <si>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</si>
  <si>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</si>
  <si>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</si>
  <si>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</si>
  <si>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</si>
  <si>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</si>
  <si>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</si>
  <si>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</si>
  <si>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</si>
  <si>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</si>
  <si>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</si>
  <si>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</si>
  <si>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</si>
  <si>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</si>
  <si>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</si>
  <si>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</si>
  <si>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</si>
  <si>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</si>
  <si>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</si>
  <si>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</si>
  <si>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</si>
  <si>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</si>
  <si>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</si>
  <si>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</si>
  <si>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</si>
  <si>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</si>
  <si>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</si>
  <si>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</si>
  <si>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</si>
  <si>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</si>
  <si>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</si>
  <si>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</si>
  <si>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</si>
  <si>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</si>
  <si>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</si>
  <si>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</si>
  <si>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</si>
  <si>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</si>
  <si>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</si>
  <si>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</si>
  <si>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</si>
  <si>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</si>
  <si>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</si>
  <si>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</si>
  <si>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</si>
  <si>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</si>
  <si>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</si>
  <si>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</si>
  <si>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</si>
  <si>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</si>
  <si>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</si>
  <si>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</si>
  <si>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</si>
  <si>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</si>
  <si>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</si>
  <si>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</si>
  <si>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</si>
  <si>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</si>
  <si>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</si>
  <si>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</si>
  <si>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</si>
  <si>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</si>
  <si>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</si>
  <si>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</si>
  <si>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</si>
  <si>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</si>
  <si>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</si>
  <si>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</si>
  <si>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</si>
  <si>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</si>
  <si>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</si>
  <si>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</si>
  <si>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</si>
  <si>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</si>
  <si>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</si>
  <si>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</si>
  <si>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</si>
  <si>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</si>
  <si>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</si>
  <si>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</si>
  <si>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</si>
  <si>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</si>
  <si>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</si>
  <si>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</si>
  <si>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</si>
  <si>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</si>
  <si>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</si>
  <si>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</si>
  <si>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</si>
  <si>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</si>
  <si>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</si>
  <si>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</si>
  <si>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</si>
  <si>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</si>
  <si>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</si>
  <si>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</si>
  <si>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</si>
  <si>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</si>
  <si>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</si>
  <si>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</si>
  <si>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</si>
  <si>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</si>
  <si>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</si>
  <si>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</si>
  <si>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</si>
  <si>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</si>
  <si>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</si>
  <si>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</si>
  <si>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</si>
  <si>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</si>
  <si>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</si>
  <si>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</si>
  <si>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</si>
  <si>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</si>
  <si>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</si>
  <si>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</si>
  <si>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</si>
  <si>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</si>
  <si>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</si>
  <si>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</si>
  <si>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</si>
  <si>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</si>
  <si>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</si>
  <si>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</si>
  <si>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</si>
  <si>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</si>
  <si>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</si>
  <si>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</si>
  <si>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</si>
  <si>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</si>
  <si>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</si>
  <si>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</si>
  <si>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</si>
  <si>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</si>
  <si>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</si>
  <si>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</si>
  <si>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</si>
  <si>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</si>
  <si>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</si>
  <si>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</si>
  <si>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</si>
  <si>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</si>
  <si>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</si>
  <si>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</si>
  <si>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</si>
  <si>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</si>
  <si>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</si>
  <si>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</si>
  <si>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</si>
  <si>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</si>
  <si>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</si>
  <si>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</si>
  <si>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</si>
  <si>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</si>
  <si>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</si>
  <si>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</si>
  <si>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</si>
  <si>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</si>
  <si>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</si>
  <si>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</si>
  <si>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</si>
  <si>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</si>
  <si>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</si>
  <si>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</si>
  <si>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</si>
  <si>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</si>
  <si>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</si>
  <si>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</si>
  <si>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</si>
  <si>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</si>
  <si>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</si>
  <si>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</si>
  <si>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</si>
  <si>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</si>
  <si>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</si>
  <si>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</si>
  <si>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</si>
  <si>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</si>
  <si>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</si>
  <si>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</si>
  <si>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</si>
  <si>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</si>
  <si>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</si>
  <si>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</si>
  <si>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</si>
  <si>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</si>
  <si>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</si>
  <si>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</si>
  <si>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</si>
  <si>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</si>
  <si>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</si>
  <si>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</si>
  <si>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</si>
  <si>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</si>
  <si>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</si>
  <si>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</si>
  <si>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</si>
  <si>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</si>
  <si>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</si>
  <si>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</si>
  <si>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</si>
  <si>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</si>
  <si>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</si>
  <si>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</si>
  <si>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</si>
  <si>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</si>
  <si>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</si>
  <si>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</si>
  <si>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</si>
  <si>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</si>
  <si>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</si>
  <si>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</si>
  <si>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</si>
  <si>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</si>
  <si>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</si>
  <si>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</si>
  <si>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</si>
  <si>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</si>
  <si>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</si>
  <si>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</si>
  <si>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</si>
  <si>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</si>
  <si>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</si>
  <si>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</si>
  <si>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</si>
  <si>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</si>
  <si>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</si>
  <si>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</si>
  <si>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</si>
  <si>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</si>
  <si>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</si>
  <si>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</si>
  <si>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</si>
  <si>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</si>
  <si>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</si>
  <si>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</si>
  <si>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</si>
  <si>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</si>
  <si>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</si>
  <si>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</si>
  <si>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</si>
  <si>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</si>
  <si>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</si>
  <si>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</si>
  <si>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</si>
  <si>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</si>
  <si>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</si>
  <si>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</si>
  <si>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</si>
  <si>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</si>
  <si>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</si>
  <si>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</si>
  <si>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</si>
  <si>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</si>
  <si>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</si>
  <si>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</si>
  <si>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</si>
  <si>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</si>
  <si>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</si>
  <si>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</si>
  <si>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</si>
  <si>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</si>
  <si>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</si>
  <si>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</si>
  <si>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</si>
  <si>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</si>
  <si>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</si>
  <si>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</si>
  <si>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</si>
  <si>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</si>
  <si>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</si>
  <si>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</si>
  <si>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</si>
  <si>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</si>
  <si>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</si>
  <si>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</si>
  <si>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</si>
  <si>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</si>
  <si>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</si>
  <si>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</si>
  <si>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</si>
  <si>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</si>
  <si>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</si>
  <si>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</si>
  <si>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</si>
  <si>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</si>
  <si>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</si>
  <si>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</si>
  <si>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</si>
  <si>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</si>
  <si>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</si>
  <si>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</si>
  <si>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</si>
  <si>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</si>
  <si>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</si>
  <si>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</si>
  <si>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</si>
  <si>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</si>
  <si>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</si>
  <si>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</si>
  <si>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</si>
  <si>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</si>
  <si>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</si>
  <si>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</si>
  <si>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</si>
  <si>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</si>
  <si>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</si>
  <si>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</si>
  <si>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</si>
  <si>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</si>
  <si>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</si>
  <si>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</si>
  <si>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</si>
  <si>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</si>
  <si>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</si>
  <si>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</si>
  <si>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</si>
  <si>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</si>
  <si>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</si>
  <si>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</si>
  <si>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</si>
  <si>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</si>
  <si>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</si>
  <si>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</si>
  <si>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</si>
  <si>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</si>
  <si>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</si>
  <si>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</si>
  <si>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</si>
  <si>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</si>
  <si>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</si>
  <si>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</si>
  <si>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</si>
  <si>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</si>
  <si>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</si>
  <si>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</si>
  <si>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</si>
  <si>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</si>
  <si>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</si>
  <si>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</si>
  <si>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</si>
  <si>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</si>
  <si>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</si>
  <si>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</si>
  <si>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</si>
  <si>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</si>
  <si>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</si>
  <si>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</si>
  <si>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</si>
  <si>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</si>
  <si>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</si>
  <si>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</si>
  <si>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</si>
  <si>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</si>
  <si>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</si>
  <si>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</si>
  <si>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</si>
  <si>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</si>
  <si>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</si>
  <si>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</si>
  <si>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</si>
  <si>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</si>
  <si>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</si>
  <si>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</si>
  <si>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</si>
  <si>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</si>
  <si>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</si>
  <si>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</si>
  <si>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</si>
  <si>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</si>
  <si>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</si>
  <si>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</si>
  <si>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</si>
  <si>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</si>
  <si>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</si>
  <si>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</si>
  <si>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</si>
  <si>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</si>
  <si>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</si>
  <si>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</si>
  <si>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</si>
  <si>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</si>
  <si>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</si>
  <si>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</si>
  <si>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</si>
  <si>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</si>
  <si>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</si>
  <si>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</si>
  <si>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</si>
  <si>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</si>
  <si>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</si>
  <si>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</si>
  <si>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</si>
  <si>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</si>
  <si>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</si>
  <si>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</si>
  <si>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</si>
  <si>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</si>
  <si>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</si>
  <si>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</si>
  <si>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</si>
  <si>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</si>
  <si>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</si>
  <si>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</si>
  <si>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</si>
  <si>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</si>
  <si>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</si>
  <si>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</si>
  <si>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</si>
  <si>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</si>
  <si>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</si>
  <si>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</si>
  <si>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</si>
  <si>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</si>
  <si>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</si>
  <si>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</si>
  <si>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</si>
  <si>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</si>
  <si>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</si>
  <si>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</si>
  <si>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</si>
  <si>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</si>
  <si>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</si>
  <si>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</si>
  <si>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</si>
  <si>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</si>
  <si>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</si>
  <si>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</si>
  <si>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</si>
  <si>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</si>
  <si>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</si>
  <si>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</si>
  <si>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</si>
  <si>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</si>
  <si>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</si>
  <si>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</si>
  <si>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</si>
  <si>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</si>
  <si>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</si>
  <si>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</si>
  <si>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</si>
  <si>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</si>
  <si>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</si>
  <si>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</si>
  <si>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</si>
  <si>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</si>
  <si>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</si>
  <si>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</si>
  <si>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</si>
  <si>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</si>
  <si>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</si>
  <si>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</si>
  <si>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</si>
  <si>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</si>
  <si>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</si>
  <si>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</si>
  <si>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</si>
  <si>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</si>
  <si>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</si>
  <si>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</si>
  <si>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</si>
  <si>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</si>
  <si>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</si>
  <si>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</si>
  <si>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</si>
  <si>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</si>
  <si>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</si>
  <si>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</si>
  <si>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</si>
  <si>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</si>
  <si>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</si>
  <si>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</si>
  <si>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</si>
  <si>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</si>
  <si>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</si>
  <si>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</si>
  <si>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</si>
  <si>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</si>
  <si>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</si>
  <si>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</si>
  <si>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</si>
  <si>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</si>
  <si>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</si>
  <si>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</si>
  <si>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</si>
  <si>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</si>
  <si>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</si>
  <si>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</si>
  <si>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</si>
  <si>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</si>
  <si>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</si>
  <si>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</si>
  <si>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</si>
  <si>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</si>
  <si>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</si>
  <si>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</si>
  <si>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</si>
  <si>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</si>
  <si>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</si>
  <si>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</si>
  <si>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</si>
  <si>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</si>
  <si>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</si>
  <si>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</si>
  <si>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</si>
  <si>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</si>
  <si>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</si>
  <si>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</si>
  <si>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</si>
  <si>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</si>
  <si>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</si>
  <si>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</si>
  <si>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</si>
  <si>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</si>
  <si>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</si>
  <si>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</si>
  <si>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</si>
  <si>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</si>
  <si>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</si>
  <si>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</si>
  <si>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</si>
  <si>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</si>
  <si>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</si>
  <si>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</si>
  <si>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</si>
  <si>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</si>
  <si>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</si>
  <si>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</si>
  <si>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</si>
  <si>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</si>
  <si>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</si>
  <si>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</si>
  <si>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</si>
  <si>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</si>
  <si>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</si>
  <si>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</si>
  <si>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</si>
  <si>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</si>
  <si>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</si>
  <si>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</si>
  <si>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</si>
  <si>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</si>
  <si>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</si>
  <si>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</si>
  <si>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</si>
  <si>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</si>
  <si>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</si>
  <si>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</si>
  <si>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</si>
  <si>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</si>
  <si>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</si>
  <si>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</si>
  <si>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</si>
  <si>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</si>
  <si>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</si>
  <si>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</si>
  <si>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</si>
  <si>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</si>
  <si>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</si>
  <si>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</si>
  <si>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</si>
  <si>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</si>
  <si>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</si>
  <si>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</si>
  <si>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</si>
  <si>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</si>
  <si>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</si>
  <si>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</si>
  <si>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</si>
  <si>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</si>
  <si>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</si>
  <si>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</si>
  <si>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</si>
  <si>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</si>
  <si>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</si>
  <si>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</si>
  <si>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</si>
  <si>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</si>
  <si>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</si>
  <si>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</si>
  <si>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</si>
  <si>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</si>
  <si>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</si>
  <si>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</si>
  <si>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</si>
  <si>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</si>
  <si>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</si>
  <si>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</si>
  <si>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</si>
  <si>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</si>
  <si>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</si>
  <si>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</si>
  <si>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</si>
  <si>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</si>
  <si>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</si>
  <si>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</si>
  <si>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</si>
  <si>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</si>
  <si>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</si>
  <si>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</si>
  <si>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</si>
  <si>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</si>
  <si>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</si>
  <si>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</si>
  <si>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</si>
  <si>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</si>
  <si>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</si>
  <si>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</si>
  <si>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</si>
  <si>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</si>
  <si>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</si>
  <si>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</si>
  <si>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</si>
  <si>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</si>
  <si>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</si>
  <si>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</si>
  <si>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</si>
  <si>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</si>
  <si>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</si>
  <si>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</si>
  <si>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</si>
  <si>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</si>
  <si>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</si>
  <si>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</si>
  <si>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</si>
  <si>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</si>
  <si>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</si>
  <si>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</si>
  <si>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</si>
  <si>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</si>
  <si>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</si>
  <si>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</si>
  <si>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</si>
  <si>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</si>
  <si>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</si>
  <si>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</si>
  <si>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</si>
  <si>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</si>
  <si>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</si>
  <si>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</si>
  <si>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</si>
  <si>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</si>
  <si>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</si>
  <si>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</si>
  <si>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</si>
  <si>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</si>
  <si>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</si>
  <si>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</si>
  <si>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</si>
  <si>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</si>
  <si>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</si>
  <si>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</si>
  <si>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</si>
  <si>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</si>
  <si>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</si>
  <si>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</si>
  <si>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</si>
  <si>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</si>
  <si>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</si>
  <si>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</si>
  <si>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</si>
  <si>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</si>
  <si>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</si>
  <si>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</si>
  <si>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</si>
  <si>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</si>
  <si>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</si>
  <si>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</si>
  <si>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</si>
  <si>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</si>
  <si>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</si>
  <si>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</si>
  <si>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</si>
  <si>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</si>
  <si>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</si>
  <si>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</si>
  <si>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</si>
  <si>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</si>
  <si>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</si>
  <si>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</si>
  <si>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</si>
  <si>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</si>
  <si>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</si>
  <si>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</si>
  <si>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</si>
  <si>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</si>
  <si>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</si>
  <si>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</si>
  <si>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</si>
  <si>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</si>
  <si>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</si>
  <si>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</si>
  <si>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</si>
  <si>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</si>
  <si>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</si>
  <si>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</si>
  <si>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</si>
  <si>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</si>
  <si>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</si>
  <si>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</si>
  <si>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</si>
  <si>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</si>
  <si>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</si>
  <si>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</si>
  <si>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</si>
  <si>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</si>
  <si>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</si>
  <si>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</si>
  <si>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</si>
  <si>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</si>
  <si>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</si>
  <si>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</si>
  <si>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</si>
  <si>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</si>
  <si>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</si>
  <si>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</si>
  <si>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</si>
  <si>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</si>
  <si>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</si>
  <si>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</si>
  <si>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</si>
  <si>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</si>
  <si>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</si>
  <si>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</si>
  <si>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</si>
  <si>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</si>
  <si>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</si>
  <si>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</si>
  <si>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</si>
  <si>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</si>
  <si>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</si>
  <si>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</si>
  <si>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</si>
  <si>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</si>
  <si>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</si>
  <si>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</si>
  <si>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</si>
  <si>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</si>
  <si>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</si>
  <si>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</si>
  <si>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</si>
  <si>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</si>
  <si>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</si>
  <si>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</si>
  <si>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</si>
  <si>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</si>
  <si>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</si>
  <si>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</si>
  <si>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</si>
  <si>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</si>
  <si>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</si>
  <si>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</si>
  <si>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</si>
  <si>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</si>
  <si>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</si>
  <si>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</si>
  <si>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</si>
  <si>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</si>
  <si>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</si>
  <si>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</si>
  <si>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</si>
  <si>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</si>
  <si>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</si>
  <si>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</si>
  <si>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</si>
  <si>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</si>
  <si>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</si>
  <si>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</si>
  <si>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</si>
  <si>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</si>
  <si>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</si>
  <si>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</si>
  <si>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</si>
  <si>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</si>
  <si>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</si>
  <si>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</si>
  <si>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</si>
  <si>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</si>
  <si>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</si>
  <si>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</si>
  <si>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</si>
  <si>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</si>
  <si>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</si>
  <si>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</si>
  <si>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</si>
  <si>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</si>
  <si>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</si>
  <si>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</si>
  <si>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</si>
  <si>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</si>
  <si>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</si>
  <si>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</si>
  <si>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</si>
  <si>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</si>
  <si>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</si>
  <si>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</si>
  <si>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</si>
  <si>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</si>
  <si>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</si>
  <si>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</si>
  <si>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</si>
  <si>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</si>
  <si>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</si>
  <si>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</si>
  <si>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</si>
  <si>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</si>
  <si>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</si>
  <si>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</si>
  <si>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</si>
  <si>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</si>
  <si>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</si>
  <si>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</si>
  <si>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</si>
  <si>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</si>
  <si>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</si>
  <si>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</si>
  <si>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</si>
  <si>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</si>
  <si>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</si>
  <si>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</si>
  <si>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</si>
  <si>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</si>
  <si>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</si>
  <si>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</si>
  <si>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</si>
  <si>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</si>
  <si>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</si>
  <si>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</si>
  <si>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</si>
  <si>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</si>
  <si>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</si>
  <si>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</si>
  <si>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</si>
  <si>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</si>
  <si>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</si>
  <si>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</si>
  <si>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</si>
  <si>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</si>
  <si>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</si>
  <si>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</si>
  <si>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</si>
  <si>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</si>
  <si>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</si>
  <si>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</si>
  <si>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</si>
  <si>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</si>
  <si>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</si>
  <si>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</si>
  <si>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</si>
  <si>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</si>
  <si>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</si>
  <si>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</si>
  <si>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</si>
  <si>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</si>
  <si>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</si>
  <si>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</si>
  <si>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</si>
  <si>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</si>
  <si>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</si>
  <si>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</si>
  <si>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</si>
  <si>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</si>
  <si>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</si>
  <si>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</si>
  <si>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</si>
  <si>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</si>
  <si>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</si>
  <si>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</si>
  <si>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</si>
  <si>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</si>
  <si>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</si>
  <si>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</si>
  <si>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</si>
  <si>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</si>
  <si>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</si>
  <si>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</si>
  <si>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</si>
  <si>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</si>
  <si>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</si>
  <si>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</si>
  <si>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</si>
  <si>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</si>
  <si>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</si>
  <si>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</si>
  <si>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</si>
  <si>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</si>
  <si>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</si>
  <si>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</si>
  <si>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</si>
  <si>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</si>
  <si>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</si>
  <si>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</si>
  <si>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</si>
  <si>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</si>
  <si>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</si>
  <si>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</si>
  <si>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</si>
  <si>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</si>
  <si>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</si>
  <si>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</si>
  <si>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</si>
  <si>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</si>
  <si>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</si>
  <si>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</si>
  <si>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</si>
  <si>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</si>
  <si>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</si>
  <si>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</si>
  <si>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</si>
  <si>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</si>
  <si>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</si>
  <si>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</si>
  <si>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</si>
  <si>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</si>
  <si>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</si>
  <si>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</si>
  <si>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</si>
  <si>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</si>
  <si>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</si>
  <si>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</si>
  <si>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</si>
  <si>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</si>
  <si>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</si>
  <si>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</si>
  <si>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</si>
  <si>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</si>
  <si>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</si>
  <si>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</si>
  <si>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</si>
  <si>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</si>
  <si>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</si>
  <si>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</si>
  <si>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</si>
  <si>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</si>
  <si>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</si>
  <si>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</si>
  <si>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</si>
  <si>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</si>
  <si>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</si>
  <si>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</si>
  <si>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</si>
  <si>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</si>
  <si>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</si>
  <si>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</si>
  <si>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</si>
  <si>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</si>
  <si>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</si>
  <si>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</si>
  <si>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</si>
  <si>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</si>
  <si>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</si>
  <si>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</si>
  <si>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</si>
  <si>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</si>
  <si>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</si>
  <si>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</si>
  <si>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</si>
  <si>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</si>
  <si>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</si>
  <si>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</si>
  <si>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</si>
  <si>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</si>
  <si>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</si>
  <si>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</si>
  <si>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</si>
  <si>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</si>
  <si>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</si>
  <si>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</si>
  <si>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</si>
  <si>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</si>
  <si>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</si>
  <si>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</si>
  <si>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</si>
  <si>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</si>
  <si>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</si>
  <si>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</si>
  <si>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</si>
  <si>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</si>
  <si>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</si>
  <si>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</si>
  <si>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</si>
  <si>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</si>
  <si>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</si>
  <si>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</si>
  <si>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</si>
  <si>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</si>
  <si>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</si>
  <si>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</si>
  <si>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</si>
  <si>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</si>
  <si>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</si>
  <si>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</si>
  <si>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</si>
  <si>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</si>
  <si>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</si>
  <si>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</si>
  <si>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</si>
  <si>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</si>
  <si>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</si>
  <si>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</si>
  <si>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</si>
  <si>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</si>
  <si>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</si>
  <si>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</si>
  <si>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</si>
  <si>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</si>
  <si>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</si>
  <si>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</si>
  <si>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</si>
  <si>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</si>
  <si>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</si>
  <si>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</si>
  <si>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</si>
  <si>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</si>
  <si>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</si>
  <si>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</si>
  <si>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</si>
  <si>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</si>
  <si>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</si>
  <si>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</si>
  <si>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</si>
  <si>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</si>
  <si>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</si>
  <si>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</si>
  <si>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</si>
  <si>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</si>
  <si>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</si>
  <si>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</si>
  <si>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</si>
  <si>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</si>
  <si>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</si>
  <si>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</si>
  <si>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</si>
  <si>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</si>
  <si>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</si>
  <si>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</si>
  <si>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</si>
  <si>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</si>
  <si>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</si>
  <si>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</si>
  <si>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</si>
  <si>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</si>
  <si>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</si>
  <si>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</si>
  <si>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</si>
  <si>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</si>
  <si>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</si>
  <si>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</si>
  <si>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</si>
  <si>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</si>
  <si>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</si>
  <si>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</si>
  <si>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</si>
  <si>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</si>
  <si>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</si>
  <si>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</si>
  <si>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</si>
  <si>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</si>
  <si>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</si>
  <si>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</si>
  <si>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</si>
  <si>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</si>
  <si>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</si>
  <si>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</si>
  <si>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</si>
  <si>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</si>
  <si>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</si>
  <si>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</si>
  <si>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</si>
  <si>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</si>
  <si>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</si>
  <si>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</si>
  <si>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</si>
  <si>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</si>
  <si>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</si>
  <si>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</si>
  <si>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</si>
  <si>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</si>
  <si>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</si>
  <si>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</si>
  <si>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</si>
  <si>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</si>
  <si>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</si>
  <si>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</si>
  <si>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</si>
  <si>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</si>
  <si>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</si>
  <si>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</si>
  <si>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</si>
  <si>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</si>
  <si>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</si>
  <si>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</si>
  <si>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</si>
  <si>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</si>
  <si>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</si>
  <si>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</si>
  <si>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</si>
  <si>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</si>
  <si>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</si>
  <si>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</si>
  <si>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</si>
  <si>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</si>
  <si>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</si>
  <si>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</si>
  <si>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</si>
  <si>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</si>
  <si>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</si>
  <si>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</si>
  <si>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</si>
  <si>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</si>
  <si>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</si>
  <si>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</si>
  <si>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</si>
  <si>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</si>
  <si>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</si>
  <si>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</si>
  <si>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</si>
  <si>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</si>
  <si>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</si>
  <si>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</si>
  <si>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</si>
  <si>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</si>
  <si>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</si>
  <si>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</si>
  <si>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</si>
  <si>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</si>
  <si>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</si>
  <si>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</si>
  <si>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</si>
  <si>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</si>
  <si>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</si>
  <si>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</si>
  <si>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</si>
  <si>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</si>
  <si>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</si>
  <si>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</si>
  <si>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</si>
  <si>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</si>
  <si>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</si>
  <si>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</si>
  <si>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</si>
  <si>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</si>
  <si>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</si>
  <si>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</si>
  <si>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</si>
  <si>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</si>
  <si>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</si>
  <si>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</si>
  <si>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</si>
  <si>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</si>
  <si>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</si>
  <si>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</si>
  <si>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</si>
  <si>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</si>
  <si>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</si>
  <si>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</si>
  <si>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</si>
  <si>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</si>
  <si>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</si>
  <si>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</si>
  <si>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</si>
  <si>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</si>
  <si>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</si>
  <si>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</si>
  <si>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</si>
  <si>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</si>
  <si>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</si>
  <si>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</si>
  <si>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</si>
  <si>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</si>
  <si>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</si>
  <si>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</si>
  <si>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</si>
  <si>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</si>
  <si>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</si>
  <si>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</si>
  <si>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</si>
  <si>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</si>
  <si>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</si>
  <si>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</si>
  <si>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</si>
  <si>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</si>
  <si>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</si>
  <si>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</si>
  <si>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</si>
  <si>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</si>
  <si>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</si>
  <si>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</si>
  <si>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</si>
  <si>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</si>
  <si>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</si>
  <si>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</si>
  <si>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</si>
  <si>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</si>
  <si>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</si>
  <si>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</si>
  <si>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</si>
  <si>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</si>
  <si>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</si>
  <si>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</si>
  <si>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</si>
  <si>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</si>
  <si>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</si>
  <si>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</si>
  <si>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</si>
  <si>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</si>
  <si>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</si>
  <si>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</si>
  <si>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</si>
  <si>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</si>
  <si>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</si>
  <si>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</si>
  <si>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</si>
  <si>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</si>
  <si>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</si>
  <si>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</si>
  <si>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</si>
  <si>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</si>
  <si>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</si>
  <si>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</si>
  <si>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</si>
  <si>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</si>
  <si>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</si>
  <si>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</si>
  <si>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</si>
  <si>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</si>
  <si>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</si>
  <si>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</si>
  <si>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</si>
  <si>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</si>
  <si>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</si>
  <si>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</si>
  <si>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</si>
  <si>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</si>
  <si>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</si>
  <si>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</si>
  <si>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</si>
  <si>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</si>
  <si>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</si>
  <si>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</si>
  <si>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</si>
  <si>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</si>
  <si>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</si>
  <si>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</si>
  <si>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</si>
  <si>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</si>
  <si>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</si>
  <si>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</si>
  <si>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</si>
  <si>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</si>
  <si>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</si>
  <si>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</si>
  <si>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</si>
  <si>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</si>
  <si>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</si>
  <si>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</si>
  <si>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</si>
  <si>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</si>
  <si>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</si>
  <si>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</si>
  <si>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</si>
  <si>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</si>
  <si>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</si>
  <si>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</si>
  <si>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</si>
  <si>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</si>
  <si>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</si>
  <si>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</si>
  <si>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</si>
  <si>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</si>
  <si>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</si>
  <si>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</si>
  <si>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</si>
  <si>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</si>
  <si>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</si>
  <si>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</si>
  <si>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</si>
  <si>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</si>
  <si>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</si>
  <si>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</si>
  <si>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</si>
  <si>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</si>
  <si>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</si>
  <si>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</si>
  <si>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</si>
  <si>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</si>
  <si>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</si>
  <si>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</si>
  <si>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</si>
  <si>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</si>
  <si>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</si>
  <si>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</si>
  <si>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</si>
  <si>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</si>
  <si>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</si>
  <si>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</si>
  <si>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</si>
  <si>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</si>
  <si>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</si>
  <si>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</si>
  <si>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</si>
  <si>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</si>
  <si>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</si>
  <si>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</si>
  <si>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</si>
  <si>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</si>
  <si>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</si>
  <si>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</si>
  <si>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</si>
  <si>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</si>
  <si>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</si>
  <si>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</si>
  <si>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</si>
  <si>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</si>
  <si>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</si>
  <si>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</si>
  <si>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</si>
  <si>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</si>
  <si>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</si>
  <si>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</si>
  <si>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</si>
  <si>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</si>
  <si>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</si>
  <si>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</si>
  <si>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</si>
  <si>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</si>
  <si>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</si>
  <si>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</si>
  <si>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</si>
  <si>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</si>
  <si>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</si>
  <si>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</si>
  <si>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</si>
  <si>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</si>
  <si>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</si>
  <si>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</si>
  <si>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</si>
  <si>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</si>
  <si>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</si>
  <si>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</si>
  <si>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</si>
  <si>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</si>
  <si>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</si>
  <si>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</si>
  <si>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</si>
  <si>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</si>
  <si>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</si>
  <si>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</si>
  <si>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</si>
  <si>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</si>
  <si>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</si>
  <si>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</si>
  <si>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</si>
  <si>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</si>
  <si>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</si>
  <si>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</si>
  <si>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</si>
  <si>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</si>
  <si>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</si>
  <si>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</si>
  <si>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</si>
  <si>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</si>
  <si>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</si>
  <si>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</si>
  <si>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</si>
  <si>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</si>
  <si>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</si>
  <si>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</si>
  <si>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</si>
  <si>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</si>
  <si>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</si>
  <si>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</si>
  <si>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</si>
  <si>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</si>
  <si>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</si>
  <si>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</si>
  <si>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</si>
  <si>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</si>
  <si>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</si>
  <si>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</si>
  <si>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</si>
  <si>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</si>
  <si>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</si>
  <si>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</si>
  <si>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</si>
  <si>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</si>
  <si>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</si>
  <si>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</si>
  <si>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</si>
  <si>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</si>
  <si>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</si>
  <si>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</si>
  <si>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</si>
  <si>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</si>
  <si>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</si>
  <si>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</si>
  <si>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</si>
  <si>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</si>
  <si>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</si>
  <si>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</si>
  <si>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</si>
  <si>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</si>
  <si>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</si>
  <si>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</si>
  <si>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</si>
  <si>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</si>
  <si>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</si>
  <si>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</si>
  <si>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</si>
  <si>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</si>
  <si>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</si>
  <si>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</si>
  <si>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</si>
  <si>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</si>
  <si>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</si>
  <si>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</si>
  <si>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</si>
  <si>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</si>
  <si>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</si>
  <si>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</si>
  <si>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</si>
  <si>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</si>
  <si>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</si>
  <si>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</si>
  <si>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</si>
  <si>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</si>
  <si>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</si>
  <si>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</si>
  <si>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</si>
  <si>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</si>
  <si>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</si>
  <si>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</si>
  <si>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</si>
  <si>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</si>
  <si>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</si>
  <si>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</si>
  <si>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</si>
  <si>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</si>
  <si>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</si>
  <si>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</si>
  <si>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</si>
  <si>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</si>
  <si>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</si>
  <si>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</si>
  <si>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</si>
  <si>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</si>
  <si>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</si>
  <si>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</si>
  <si>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</si>
  <si>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</si>
  <si>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</si>
  <si>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</si>
  <si>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</si>
  <si>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</si>
  <si>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</si>
  <si>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</si>
  <si>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</si>
  <si>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</si>
  <si>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</si>
  <si>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</si>
  <si>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</si>
  <si>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</si>
  <si>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</si>
  <si>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</si>
  <si>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</si>
  <si>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</si>
  <si>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</si>
  <si>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</si>
  <si>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</si>
  <si>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</si>
  <si>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</si>
  <si>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</si>
  <si>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</si>
  <si>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</si>
  <si>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</si>
  <si>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</si>
  <si>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</si>
  <si>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</si>
  <si>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</si>
  <si>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</si>
  <si>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</si>
  <si>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</si>
  <si>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</si>
  <si>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</si>
  <si>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</si>
  <si>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</si>
  <si>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</si>
  <si>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</si>
  <si>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</si>
  <si>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</si>
  <si>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</si>
  <si>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</si>
  <si>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</si>
  <si>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</si>
  <si>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</si>
  <si>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</si>
  <si>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</si>
  <si>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</si>
  <si>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</si>
  <si>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</si>
  <si>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</si>
  <si>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</si>
  <si>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</si>
  <si>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</si>
  <si>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</si>
  <si>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</si>
  <si>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</si>
  <si>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</si>
  <si>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</si>
  <si>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</si>
  <si>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</si>
  <si>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</si>
  <si>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</si>
  <si>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</si>
  <si>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</si>
  <si>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</si>
  <si>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</si>
  <si>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</si>
  <si>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</si>
  <si>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</si>
  <si>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</si>
  <si>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</si>
  <si>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</si>
  <si>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</si>
  <si>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</si>
  <si>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</si>
  <si>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</si>
  <si>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</si>
  <si>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</si>
  <si>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</si>
  <si>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</si>
  <si>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</si>
  <si>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</si>
  <si>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</si>
  <si>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</si>
  <si>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</si>
  <si>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</si>
  <si>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</si>
  <si>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</si>
  <si>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</si>
  <si>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</si>
  <si>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</si>
  <si>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</si>
  <si>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</si>
  <si>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</si>
  <si>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</si>
  <si>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</si>
  <si>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</si>
  <si>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</si>
  <si>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</si>
  <si>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</si>
  <si>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</si>
  <si>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</si>
  <si>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</si>
  <si>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</si>
  <si>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</si>
  <si>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</si>
  <si>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</si>
  <si>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</si>
  <si>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</si>
  <si>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</si>
  <si>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</si>
  <si>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</si>
  <si>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</si>
  <si>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</si>
  <si>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</si>
  <si>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</si>
  <si>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</si>
  <si>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</si>
  <si>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</si>
  <si>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</si>
  <si>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</si>
  <si>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</si>
  <si>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</si>
  <si>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</si>
  <si>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</si>
  <si>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</si>
  <si>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</si>
  <si>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</si>
  <si>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</si>
  <si>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</si>
  <si>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</si>
  <si>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</si>
  <si>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</si>
  <si>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</si>
  <si>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</si>
  <si>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</si>
  <si>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</si>
  <si>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</si>
  <si>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</si>
  <si>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</si>
  <si>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</si>
  <si>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</si>
  <si>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</si>
  <si>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</si>
  <si>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</si>
  <si>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</si>
  <si>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</si>
  <si>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</si>
  <si>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</si>
  <si>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</si>
  <si>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</si>
  <si>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</si>
  <si>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</si>
  <si>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</si>
  <si>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</si>
  <si>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</si>
  <si>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</si>
  <si>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</si>
  <si>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</si>
  <si>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</si>
  <si>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</si>
  <si>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</si>
  <si>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</si>
  <si>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</si>
  <si>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</si>
  <si>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</si>
  <si>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</si>
  <si>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</si>
  <si>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</si>
  <si>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</si>
  <si>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</si>
  <si>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</si>
  <si>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</si>
  <si>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</si>
  <si>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</si>
  <si>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</si>
  <si>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</si>
  <si>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</si>
  <si>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</si>
  <si>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</si>
  <si>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</si>
  <si>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</si>
  <si>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</si>
  <si>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</si>
  <si>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</si>
  <si>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</si>
  <si>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</si>
  <si>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</si>
  <si>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</si>
  <si>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</si>
  <si>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</si>
  <si>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</si>
  <si>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</si>
  <si>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</si>
  <si>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</si>
  <si>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</si>
  <si>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</si>
  <si>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</si>
  <si>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</si>
  <si>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</si>
  <si>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</si>
  <si>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</si>
  <si>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</si>
  <si>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</si>
  <si>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</si>
  <si>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</si>
  <si>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</si>
  <si>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</si>
  <si>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</si>
  <si>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</si>
  <si>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</si>
  <si>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</si>
  <si>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</si>
  <si>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</si>
  <si>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</si>
  <si>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</si>
  <si>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</si>
  <si>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</si>
  <si>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</si>
  <si>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</si>
  <si>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</si>
  <si>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</si>
  <si>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</si>
  <si>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</si>
  <si>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</si>
  <si>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</si>
  <si>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</si>
  <si>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</si>
  <si>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</si>
  <si>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</si>
  <si>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</si>
  <si>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</si>
  <si>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</si>
  <si>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</si>
  <si>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</si>
  <si>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</si>
  <si>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</si>
  <si>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</si>
  <si>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</si>
  <si>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</si>
  <si>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</si>
  <si>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</si>
  <si>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</si>
  <si>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</si>
  <si>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</si>
  <si>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</si>
  <si>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</si>
  <si>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</si>
  <si>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</si>
  <si>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</si>
  <si>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</si>
  <si>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</si>
  <si>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</si>
  <si>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</si>
  <si>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</si>
  <si>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</si>
  <si>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</si>
  <si>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</si>
  <si>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</si>
  <si>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</si>
  <si>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</si>
  <si>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</si>
  <si>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</si>
  <si>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</si>
  <si>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</si>
  <si>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</si>
  <si>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</si>
  <si>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</si>
  <si>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</si>
  <si>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</si>
  <si>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</si>
  <si>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</si>
  <si>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</si>
  <si>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</si>
  <si>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</si>
  <si>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</si>
  <si>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</si>
  <si>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</si>
  <si>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</si>
  <si>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</si>
  <si>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</si>
  <si>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</si>
  <si>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</si>
  <si>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</si>
  <si>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</si>
  <si>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</si>
  <si>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</si>
  <si>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</si>
  <si>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</si>
  <si>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</si>
  <si>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</si>
  <si>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</si>
  <si>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</si>
  <si>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</si>
  <si>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</si>
  <si>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</si>
  <si>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</si>
  <si>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</si>
  <si>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</si>
  <si>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</si>
  <si>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</si>
  <si>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</si>
  <si>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</si>
  <si>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</si>
  <si>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</si>
  <si>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</si>
  <si>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</si>
  <si>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</si>
  <si>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</si>
  <si>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</si>
  <si>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</si>
  <si>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</si>
  <si>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</si>
  <si>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</si>
  <si>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</si>
  <si>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</si>
  <si>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</si>
  <si>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</si>
  <si>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</si>
  <si>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</si>
  <si>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</si>
  <si>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</si>
  <si>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</si>
  <si>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</si>
  <si>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</si>
  <si>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</si>
  <si>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</si>
  <si>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</si>
  <si>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</si>
  <si>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</si>
  <si>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</si>
  <si>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</si>
  <si>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</si>
  <si>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</si>
  <si>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</si>
  <si>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</si>
  <si>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</si>
  <si>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</si>
  <si>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</si>
  <si>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</si>
  <si>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</si>
  <si>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</si>
  <si>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</si>
  <si>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</si>
  <si>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</si>
  <si>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</si>
  <si>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</si>
  <si>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</si>
  <si>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</si>
  <si>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</si>
  <si>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</si>
  <si>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</si>
  <si>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</si>
  <si>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</si>
  <si>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</si>
  <si>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</si>
  <si>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</si>
  <si>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</si>
  <si>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</si>
  <si>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</si>
  <si>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</si>
  <si>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</si>
  <si>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</si>
  <si>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</si>
  <si>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</si>
  <si>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</si>
  <si>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</si>
  <si>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</si>
  <si>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</si>
  <si>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</si>
  <si>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</si>
  <si>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</si>
  <si>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</si>
  <si>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</si>
  <si>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</si>
  <si>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</si>
  <si>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</si>
  <si>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</si>
  <si>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</si>
  <si>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</si>
  <si>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</si>
  <si>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</si>
  <si>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</si>
  <si>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</si>
  <si>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</si>
  <si>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</si>
  <si>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</si>
  <si>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</si>
  <si>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</si>
  <si>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</si>
  <si>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</si>
  <si>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</si>
  <si>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</si>
  <si>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</si>
  <si>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</si>
  <si>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</si>
  <si>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</si>
  <si>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</si>
  <si>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</si>
  <si>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</si>
  <si>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</si>
  <si>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</si>
  <si>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</si>
  <si>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</si>
  <si>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</si>
  <si>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</si>
  <si>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</si>
  <si>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</si>
  <si>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</si>
  <si>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</si>
  <si>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</si>
  <si>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</si>
  <si>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</si>
  <si>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</si>
  <si>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</si>
  <si>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</si>
  <si>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</si>
  <si>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</si>
  <si>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</si>
  <si>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</si>
  <si>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</si>
  <si>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</si>
  <si>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</si>
  <si>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</si>
  <si>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</si>
  <si>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</si>
  <si>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</si>
  <si>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</si>
  <si>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</si>
  <si>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</si>
  <si>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</si>
  <si>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</si>
  <si>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</si>
  <si>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</si>
  <si>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</si>
  <si>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</si>
  <si>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</si>
  <si>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</si>
  <si>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</si>
  <si>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</si>
  <si>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</si>
  <si>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</si>
  <si>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</si>
  <si>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</si>
  <si>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</si>
  <si>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</si>
  <si>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</si>
  <si>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</si>
  <si>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</si>
  <si>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</si>
  <si>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</si>
  <si>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</si>
  <si>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</si>
  <si>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</si>
  <si>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</si>
  <si>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</si>
  <si>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</si>
  <si>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</si>
  <si>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</si>
  <si>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</si>
  <si>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</si>
  <si>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</si>
  <si>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</si>
  <si>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</si>
  <si>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</si>
  <si>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</si>
  <si>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</si>
  <si>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</si>
  <si>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</si>
  <si>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</si>
  <si>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</si>
  <si>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</si>
  <si>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</si>
  <si>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</si>
  <si>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</si>
  <si>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</si>
  <si>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</si>
  <si>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</si>
  <si>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</si>
  <si>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</si>
  <si>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</si>
  <si>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</si>
  <si>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</si>
  <si>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</si>
  <si>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</si>
  <si>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</si>
  <si>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</si>
  <si>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</si>
  <si>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</si>
  <si>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</si>
  <si>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</si>
  <si>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</si>
  <si>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</si>
  <si>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</si>
  <si>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</si>
  <si>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</si>
  <si>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</si>
  <si>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</si>
  <si>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</si>
  <si>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</si>
  <si>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</si>
  <si>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</si>
  <si>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</si>
  <si>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</si>
  <si>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</si>
  <si>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</si>
  <si>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</si>
  <si>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</si>
  <si>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</si>
  <si>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</si>
  <si>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</si>
  <si>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</si>
  <si>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</si>
  <si>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</si>
  <si>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</si>
  <si>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</si>
  <si>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</si>
  <si>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</si>
  <si>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</si>
  <si>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</si>
  <si>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</si>
  <si>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</si>
  <si>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</si>
  <si>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</si>
  <si>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</si>
  <si>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</si>
  <si>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</si>
  <si>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</si>
  <si>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</si>
  <si>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</si>
  <si>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</si>
  <si>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</si>
  <si>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</si>
  <si>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</si>
  <si>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</si>
  <si>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</si>
  <si>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</si>
  <si>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</si>
  <si>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</si>
  <si>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</si>
  <si>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</si>
  <si>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</si>
  <si>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</si>
  <si>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</si>
  <si>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</si>
  <si>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</si>
  <si>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</si>
  <si>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</si>
  <si>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</si>
  <si>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</si>
  <si>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</si>
  <si>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</si>
  <si>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</si>
  <si>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</si>
  <si>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</si>
  <si>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</si>
  <si>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</si>
  <si>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</si>
  <si>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</si>
  <si>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</si>
  <si>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</si>
  <si>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</si>
  <si>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</si>
  <si>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</si>
  <si>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</si>
  <si>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</si>
  <si>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</si>
  <si>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</si>
  <si>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</si>
  <si>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</si>
  <si>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</si>
  <si>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</si>
  <si>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</si>
  <si>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</si>
  <si>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</si>
  <si>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</si>
  <si>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</si>
  <si>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</si>
  <si>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</si>
  <si>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</si>
  <si>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</si>
  <si>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</si>
  <si>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</si>
  <si>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</si>
  <si>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</si>
  <si>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</si>
  <si>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</si>
  <si>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</si>
  <si>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</si>
  <si>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</si>
  <si>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</si>
  <si>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</si>
  <si>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</si>
  <si>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</si>
  <si>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</si>
  <si>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</si>
  <si>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</si>
  <si>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</si>
  <si>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</si>
  <si>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</si>
  <si>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</si>
  <si>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</si>
  <si>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</si>
  <si>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</si>
  <si>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</si>
  <si>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</si>
  <si>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</si>
  <si>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</si>
  <si>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</si>
  <si>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</si>
  <si>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</si>
  <si>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</si>
  <si>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</si>
  <si>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</si>
  <si>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</si>
  <si>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</si>
  <si>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</si>
  <si>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</si>
  <si>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</si>
  <si>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</si>
  <si>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</si>
  <si>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</si>
  <si>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</si>
  <si>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</si>
  <si>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</si>
  <si>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</si>
  <si>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</si>
  <si>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</si>
  <si>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</si>
  <si>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</si>
  <si>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</si>
  <si>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</si>
  <si>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</si>
  <si>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</si>
  <si>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</si>
  <si>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</si>
  <si>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</si>
  <si>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</si>
  <si>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</si>
  <si>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</si>
  <si>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</si>
  <si>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</si>
  <si>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</si>
  <si>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</si>
  <si>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</si>
  <si>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</si>
  <si>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</si>
  <si>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</si>
  <si>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</si>
  <si>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</si>
  <si>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</si>
  <si>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</si>
  <si>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</si>
  <si>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</si>
  <si>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</si>
  <si>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</si>
  <si>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</si>
  <si>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</si>
  <si>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</si>
  <si>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</si>
  <si>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</si>
  <si>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</si>
  <si>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</si>
  <si>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</si>
  <si>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</si>
  <si>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</si>
  <si>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</si>
  <si>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</si>
  <si>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</si>
  <si>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</si>
  <si>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</si>
  <si>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</si>
  <si>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</si>
  <si>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</si>
  <si>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</si>
  <si>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</si>
  <si>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</si>
  <si>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</si>
  <si>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</si>
  <si>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</si>
  <si>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</si>
  <si>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</si>
  <si>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</si>
  <si>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</si>
  <si>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</si>
  <si>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</si>
  <si>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</si>
  <si>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</si>
  <si>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</si>
  <si>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</si>
  <si>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</si>
  <si>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</si>
  <si>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</si>
  <si>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</si>
  <si>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</si>
  <si>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</si>
  <si>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</si>
  <si>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</si>
  <si>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</si>
  <si>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</si>
  <si>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</si>
  <si>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</si>
  <si>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</si>
  <si>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</si>
  <si>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</si>
  <si>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</si>
  <si>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</si>
  <si>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</si>
  <si>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</si>
  <si>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</si>
  <si>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</si>
  <si>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</si>
  <si>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</si>
  <si>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</si>
  <si>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</si>
  <si>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</si>
  <si>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</si>
  <si>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</si>
  <si>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</si>
  <si>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</si>
  <si>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</si>
  <si>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</si>
  <si>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</si>
  <si>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</si>
  <si>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</si>
  <si>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</si>
  <si>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</si>
  <si>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</si>
  <si>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</si>
  <si>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</si>
  <si>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</si>
  <si>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</si>
  <si>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</si>
  <si>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</si>
  <si>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</si>
  <si>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</si>
  <si>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</si>
  <si>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</si>
  <si>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</si>
  <si>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</si>
  <si>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</si>
  <si>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</si>
  <si>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</si>
  <si>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</si>
  <si>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</si>
  <si>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</si>
  <si>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</si>
  <si>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</si>
  <si>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</si>
  <si>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</si>
  <si>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</si>
  <si>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</si>
  <si>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</si>
  <si>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</si>
  <si>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</si>
  <si>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</si>
  <si>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</si>
  <si>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</si>
  <si>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</si>
  <si>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</si>
  <si>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</si>
  <si>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</si>
  <si>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</si>
  <si>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</si>
  <si>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</si>
  <si>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</si>
  <si>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</si>
  <si>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</si>
  <si>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</si>
  <si>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</si>
  <si>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</si>
  <si>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</si>
  <si>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</si>
  <si>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</si>
  <si>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</si>
  <si>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</si>
  <si>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</si>
  <si>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</si>
  <si>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</si>
  <si>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</si>
  <si>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</si>
  <si>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</si>
  <si>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</si>
  <si>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</si>
  <si>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</si>
  <si>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</si>
  <si>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</si>
  <si>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</si>
  <si>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</si>
  <si>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</si>
  <si>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</si>
  <si>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</si>
  <si>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</si>
  <si>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</si>
  <si>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</si>
  <si>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</si>
  <si>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</si>
  <si>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</si>
  <si>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</si>
  <si>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</si>
  <si>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</si>
  <si>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</si>
  <si>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</si>
  <si>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</si>
  <si>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</si>
  <si>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</si>
  <si>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</si>
  <si>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</si>
  <si>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</si>
  <si>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</si>
  <si>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</si>
  <si>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</si>
  <si>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</si>
  <si>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</si>
  <si>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</si>
  <si>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</si>
  <si>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</si>
  <si>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</si>
  <si>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</si>
  <si>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</si>
  <si>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</si>
  <si>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</si>
  <si>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</si>
  <si>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</si>
  <si>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</si>
  <si>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</si>
  <si>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</si>
  <si>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</si>
  <si>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</si>
  <si>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</si>
  <si>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</si>
  <si>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</si>
  <si>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</si>
  <si>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</si>
  <si>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</si>
  <si>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</si>
  <si>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</si>
  <si>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</si>
  <si>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</si>
  <si>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</si>
  <si>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</si>
  <si>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</si>
  <si>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</si>
  <si>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</si>
  <si>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</si>
  <si>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</si>
  <si>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</si>
  <si>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</si>
  <si>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</si>
  <si>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</si>
  <si>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</si>
  <si>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</si>
  <si>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</si>
  <si>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</si>
  <si>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</si>
  <si>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</si>
  <si>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</si>
  <si>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</si>
  <si>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</si>
  <si>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</si>
  <si>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</si>
  <si>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</si>
  <si>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</si>
  <si>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</si>
  <si>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</si>
  <si>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</si>
  <si>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</si>
  <si>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</si>
  <si>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</si>
  <si>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</si>
  <si>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</si>
  <si>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</si>
  <si>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</si>
  <si>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</si>
  <si>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</si>
  <si>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</si>
  <si>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</si>
  <si>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</si>
  <si>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</si>
  <si>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</si>
  <si>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</si>
  <si>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</si>
  <si>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</si>
  <si>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</si>
  <si>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</si>
  <si>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</si>
  <si>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</si>
  <si>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</si>
  <si>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</si>
  <si>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</si>
  <si>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</si>
  <si>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</si>
  <si>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</si>
  <si>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</si>
  <si>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</si>
  <si>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</si>
  <si>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</si>
  <si>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</si>
  <si>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</si>
  <si>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</si>
  <si>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</si>
  <si>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</si>
  <si>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</si>
  <si>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</si>
  <si>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</si>
  <si>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</si>
  <si>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</si>
  <si>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</si>
  <si>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</si>
  <si>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</si>
  <si>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</si>
  <si>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</si>
  <si>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</si>
  <si>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</si>
  <si>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</si>
  <si>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</si>
  <si>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</si>
  <si>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</si>
  <si>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</si>
  <si>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</si>
  <si>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</si>
  <si>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</si>
  <si>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</si>
  <si>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</si>
  <si>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</si>
  <si>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</si>
  <si>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</si>
  <si>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</si>
  <si>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</si>
  <si>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</si>
  <si>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</si>
  <si>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</si>
  <si>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</si>
  <si>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</si>
  <si>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</si>
  <si>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</si>
  <si>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</si>
  <si>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</si>
  <si>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</si>
  <si>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</si>
  <si>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</si>
  <si>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</si>
  <si>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</si>
  <si>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</si>
  <si>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</si>
  <si>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</si>
  <si>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</si>
  <si>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</si>
  <si>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</si>
  <si>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</si>
  <si>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</si>
  <si>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</si>
  <si>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</si>
  <si>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</si>
  <si>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</si>
  <si>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</si>
  <si>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</si>
  <si>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</si>
  <si>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</si>
  <si>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</si>
  <si>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</si>
  <si>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</si>
  <si>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</si>
  <si>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</si>
  <si>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</si>
  <si>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</si>
  <si>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</si>
  <si>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</si>
  <si>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</si>
  <si>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</si>
  <si>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</si>
  <si>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</si>
  <si>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</si>
  <si>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</si>
  <si>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</si>
  <si>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</si>
  <si>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</si>
  <si>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</si>
  <si>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</si>
  <si>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</si>
  <si>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</si>
  <si>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</si>
  <si>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</si>
  <si>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</si>
  <si>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</si>
  <si>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</si>
  <si>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</si>
  <si>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</si>
  <si>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</si>
  <si>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</si>
  <si>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</si>
  <si>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</si>
  <si>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</si>
  <si>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</si>
  <si>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</si>
  <si>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</si>
  <si>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</si>
  <si>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</si>
  <si>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</si>
  <si>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</si>
  <si>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</si>
  <si>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</si>
  <si>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</si>
  <si>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</si>
  <si>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</si>
  <si>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</si>
  <si>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</si>
  <si>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</si>
  <si>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</si>
  <si>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</si>
  <si>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</si>
  <si>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</si>
  <si>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</si>
  <si>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</si>
  <si>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</si>
  <si>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</si>
  <si>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</si>
  <si>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</si>
  <si>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</si>
  <si>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</si>
  <si>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</si>
  <si>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</si>
  <si>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</si>
  <si>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</si>
  <si>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</si>
  <si>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</si>
  <si>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</si>
  <si>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</si>
  <si>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</si>
  <si>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</si>
  <si>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</si>
  <si>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</si>
  <si>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</si>
  <si>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</si>
  <si>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</si>
  <si>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</si>
  <si>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</si>
  <si>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</si>
  <si>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</si>
  <si>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</si>
  <si>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</si>
  <si>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</si>
  <si>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</si>
  <si>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</si>
  <si>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</si>
  <si>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</si>
  <si>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</si>
  <si>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</si>
  <si>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</si>
  <si>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</si>
  <si>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</si>
  <si>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</si>
  <si>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</si>
  <si>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</si>
  <si>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</si>
  <si>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</si>
  <si>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</si>
  <si>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</si>
  <si>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</si>
  <si>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</si>
  <si>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</si>
  <si>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</si>
  <si>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</si>
  <si>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</si>
  <si>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</si>
  <si>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</si>
  <si>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</si>
  <si>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</si>
  <si>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</si>
  <si>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</si>
  <si>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</si>
  <si>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</si>
  <si>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</si>
  <si>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</si>
  <si>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</si>
  <si>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</si>
  <si>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</si>
  <si>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</si>
  <si>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</si>
  <si>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</si>
  <si>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</si>
  <si>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</si>
  <si>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</si>
  <si>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</si>
  <si>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</si>
  <si>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</si>
  <si>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</si>
  <si>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</si>
  <si>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</si>
  <si>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</si>
  <si>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</si>
  <si>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</si>
  <si>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</si>
  <si>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</si>
  <si>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</si>
  <si>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</si>
  <si>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</si>
  <si>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</si>
  <si>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</si>
  <si>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</si>
  <si>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</si>
  <si>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</si>
  <si>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</si>
  <si>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</si>
  <si>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</si>
  <si>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</si>
  <si>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</si>
  <si>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</si>
  <si>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</si>
  <si>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</si>
  <si>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</si>
  <si>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</si>
  <si>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</si>
  <si>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</si>
  <si>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</si>
  <si>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</si>
  <si>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</si>
  <si>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</si>
  <si>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</si>
  <si>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</si>
  <si>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</si>
  <si>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</si>
  <si>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</si>
  <si>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</si>
  <si>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</si>
  <si>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</si>
  <si>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</si>
  <si>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</si>
  <si>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</si>
  <si>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</si>
  <si>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</si>
  <si>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</si>
  <si>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</si>
  <si>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</si>
  <si>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</si>
  <si>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</si>
  <si>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</si>
  <si>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</si>
  <si>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</si>
  <si>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</si>
  <si>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</si>
  <si>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</si>
  <si>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</si>
  <si>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</si>
  <si>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</si>
  <si>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</si>
  <si>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</si>
  <si>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</si>
  <si>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</si>
  <si>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</si>
  <si>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</si>
  <si>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</si>
  <si>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</si>
  <si>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</si>
  <si>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</si>
  <si>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</si>
  <si>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</si>
  <si>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</si>
  <si>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</si>
  <si>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</si>
  <si>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</si>
  <si>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</si>
  <si>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</si>
  <si>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</si>
  <si>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</si>
  <si>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</si>
  <si>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</si>
  <si>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</si>
  <si>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</si>
  <si>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</si>
  <si>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</si>
  <si>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</si>
  <si>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</si>
  <si>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</si>
  <si>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</si>
  <si>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</si>
  <si>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</si>
  <si>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</si>
  <si>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</si>
  <si>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</si>
  <si>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</si>
  <si>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</si>
  <si>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</si>
  <si>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</si>
  <si>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</si>
  <si>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</si>
  <si>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</si>
  <si>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</si>
  <si>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</si>
  <si>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</si>
  <si>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</si>
  <si>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</si>
  <si>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</si>
  <si>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</si>
  <si>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</si>
  <si>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</si>
  <si>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</si>
  <si>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</si>
  <si>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</si>
  <si>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</si>
  <si>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</si>
  <si>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</si>
  <si>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</si>
  <si>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</si>
  <si>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</si>
  <si>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</si>
  <si>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</si>
  <si>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</si>
  <si>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</si>
  <si>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</si>
  <si>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</si>
  <si>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</si>
  <si>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</si>
  <si>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</si>
  <si>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</si>
  <si>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</si>
  <si>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</si>
  <si>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</si>
  <si>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</si>
  <si>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</si>
  <si>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</si>
  <si>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</si>
  <si>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</si>
  <si>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</si>
  <si>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</si>
  <si>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</si>
  <si>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</si>
  <si>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</si>
  <si>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</si>
  <si>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</si>
  <si>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</si>
  <si>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</si>
  <si>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</si>
  <si>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</si>
  <si>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</si>
  <si>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</si>
  <si>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</si>
  <si>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</si>
  <si>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</si>
  <si>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</si>
  <si>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</si>
  <si>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</si>
  <si>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</si>
  <si>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</si>
  <si>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</si>
  <si>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</si>
  <si>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</si>
  <si>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</si>
  <si>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</si>
  <si>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</si>
  <si>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</si>
  <si>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</si>
  <si>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</si>
  <si>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</si>
  <si>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</si>
  <si>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</si>
  <si>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</si>
  <si>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</si>
  <si>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</si>
  <si>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</si>
  <si>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</si>
  <si>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</si>
  <si>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</si>
  <si>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</si>
  <si>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</si>
  <si>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</si>
  <si>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</si>
  <si>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</si>
  <si>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</si>
  <si>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</si>
  <si>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</si>
  <si>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</si>
  <si>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</si>
  <si>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</si>
  <si>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</si>
  <si>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</si>
  <si>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</si>
  <si>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</si>
  <si>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</si>
  <si>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</si>
  <si>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</si>
  <si>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</si>
  <si>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</si>
  <si>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</si>
  <si>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</si>
  <si>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</si>
  <si>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</si>
  <si>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</si>
  <si>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</si>
  <si>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</si>
  <si>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</si>
  <si>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</si>
  <si>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</si>
  <si>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</si>
  <si>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</si>
  <si>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</si>
  <si>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</si>
  <si>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</si>
  <si>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</si>
  <si>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</si>
  <si>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</si>
  <si>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</si>
  <si>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</si>
  <si>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</si>
  <si>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</si>
  <si>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</si>
  <si>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</si>
  <si>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</si>
  <si>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</si>
  <si>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</si>
  <si>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</si>
  <si>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</si>
  <si>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</si>
  <si>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</si>
  <si>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</si>
  <si>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</si>
  <si>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</si>
  <si>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</si>
  <si>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</si>
  <si>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</si>
  <si>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</si>
  <si>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</si>
  <si>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</si>
  <si>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</si>
  <si>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</si>
  <si>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</si>
  <si>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</si>
  <si>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</si>
  <si>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</si>
  <si>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</si>
  <si>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</si>
  <si>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</si>
  <si>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</si>
  <si>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</si>
  <si>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</si>
  <si>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</si>
  <si>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</si>
  <si>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</si>
  <si>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</si>
  <si>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</si>
  <si>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</si>
  <si>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</si>
  <si>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</si>
  <si>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</si>
  <si>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</si>
  <si>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</si>
  <si>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</si>
  <si>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</si>
  <si>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</si>
  <si>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</si>
  <si>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</si>
  <si>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</si>
  <si>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</si>
  <si>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</si>
  <si>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</si>
  <si>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</si>
  <si>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</si>
  <si>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</si>
  <si>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</si>
  <si>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</si>
  <si>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</si>
  <si>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</si>
  <si>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</si>
  <si>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</si>
  <si>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</si>
  <si>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</si>
  <si>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</si>
  <si>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</si>
  <si>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</si>
  <si>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</si>
  <si>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</si>
  <si>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</si>
  <si>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</si>
  <si>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</si>
  <si>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</si>
  <si>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</si>
  <si>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</si>
  <si>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</si>
  <si>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</si>
  <si>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</si>
  <si>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</si>
  <si>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</si>
  <si>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</si>
  <si>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</si>
  <si>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</si>
  <si>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</si>
  <si>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</si>
  <si>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</si>
  <si>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</si>
  <si>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</si>
  <si>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</si>
  <si>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</si>
  <si>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</si>
  <si>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</si>
  <si>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</si>
  <si>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</si>
  <si>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</si>
  <si>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</si>
  <si>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</si>
  <si>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</si>
  <si>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</si>
  <si>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</si>
  <si>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</si>
  <si>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</si>
  <si>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</si>
  <si>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</si>
  <si>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</si>
  <si>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</si>
  <si>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</si>
  <si>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</si>
  <si>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</si>
  <si>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</si>
  <si>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</si>
  <si>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</si>
  <si>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</si>
  <si>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</si>
  <si>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</si>
  <si>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</si>
  <si>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</si>
  <si>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</si>
  <si>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</si>
  <si>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</si>
  <si>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</si>
  <si>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</si>
  <si>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</si>
  <si>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</si>
  <si>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</si>
  <si>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</si>
  <si>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</si>
  <si>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</si>
  <si>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</si>
  <si>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</si>
  <si>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</si>
  <si>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</si>
  <si>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</si>
  <si>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</si>
  <si>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</si>
  <si>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</si>
  <si>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</si>
  <si>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</si>
  <si>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</si>
  <si>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</si>
  <si>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</si>
  <si>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</si>
  <si>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</si>
  <si>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</si>
  <si>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</si>
  <si>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</si>
  <si>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</si>
  <si>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</si>
  <si>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</si>
  <si>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</si>
  <si>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</si>
  <si>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</si>
  <si>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</si>
  <si>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</si>
  <si>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</si>
  <si>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</si>
  <si>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</si>
  <si>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</si>
  <si>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</si>
  <si>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</si>
  <si>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</si>
  <si>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</si>
  <si>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</si>
  <si>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</si>
  <si>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</si>
  <si>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</si>
  <si>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</si>
  <si>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</si>
  <si>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</si>
  <si>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</si>
  <si>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</si>
  <si>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</si>
  <si>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</si>
  <si>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</si>
  <si>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</si>
  <si>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</si>
  <si>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</si>
  <si>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</si>
  <si>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</si>
  <si>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</si>
  <si>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</si>
  <si>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</si>
  <si>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</si>
  <si>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</si>
  <si>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</si>
  <si>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</si>
  <si>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</si>
  <si>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</si>
  <si>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</si>
  <si>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</si>
  <si>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</si>
  <si>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</si>
  <si>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</si>
  <si>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</si>
  <si>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</si>
  <si>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</si>
  <si>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</si>
  <si>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</si>
  <si>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</si>
  <si>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</si>
  <si>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</si>
  <si>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</si>
  <si>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</si>
  <si>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</si>
  <si>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</si>
  <si>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</si>
  <si>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</si>
  <si>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</si>
  <si>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</si>
  <si>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</si>
  <si>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</si>
  <si>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</si>
  <si>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</si>
  <si>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</si>
  <si>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</si>
  <si>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</si>
  <si>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</si>
  <si>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</si>
  <si>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</si>
  <si>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</si>
  <si>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</si>
  <si>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</si>
  <si>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</si>
  <si>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</si>
  <si>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</si>
  <si>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</si>
  <si>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</si>
  <si>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</si>
  <si>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</si>
  <si>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</si>
  <si>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</si>
  <si>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</si>
  <si>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</si>
  <si>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</si>
  <si>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</si>
  <si>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</si>
  <si>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</si>
  <si>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</si>
  <si>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</si>
  <si>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</si>
  <si>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</si>
  <si>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</si>
  <si>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</si>
  <si>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</si>
  <si>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</si>
  <si>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</si>
  <si>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</si>
  <si>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</si>
  <si>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</si>
  <si>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</si>
  <si>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</si>
  <si>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</si>
  <si>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</si>
  <si>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</si>
  <si>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</si>
  <si>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</si>
  <si>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</si>
  <si>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</si>
  <si>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</si>
  <si>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</si>
  <si>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</si>
  <si>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</si>
  <si>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</si>
  <si>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</si>
  <si>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</si>
  <si>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</si>
  <si>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</si>
  <si>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</si>
  <si>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</si>
  <si>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</si>
  <si>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</si>
  <si>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</si>
  <si>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</si>
  <si>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</si>
  <si>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</si>
  <si>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</si>
  <si>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</si>
  <si>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</si>
  <si>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</si>
  <si>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</si>
  <si>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</si>
  <si>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</si>
  <si>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</si>
  <si>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</si>
  <si>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</si>
  <si>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</si>
  <si>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</si>
  <si>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</si>
  <si>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</si>
  <si>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</si>
  <si>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</si>
  <si>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</si>
  <si>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</si>
  <si>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</si>
  <si>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</si>
  <si>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</si>
  <si>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</si>
  <si>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</si>
  <si>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</si>
  <si>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</si>
  <si>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</si>
  <si>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</si>
  <si>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</si>
  <si>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</si>
  <si>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</si>
  <si>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</si>
  <si>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</si>
  <si>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</si>
  <si>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</si>
  <si>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</si>
  <si>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</si>
  <si>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</si>
  <si>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</si>
  <si>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</si>
  <si>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</si>
  <si>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</si>
  <si>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</si>
  <si>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</si>
  <si>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</si>
  <si>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</si>
  <si>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</si>
  <si>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</si>
  <si>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</si>
  <si>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</si>
  <si>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</si>
  <si>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</si>
  <si>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</si>
  <si>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</si>
  <si>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</si>
  <si>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</si>
  <si>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</si>
  <si>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</si>
  <si>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</si>
  <si>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</si>
  <si>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</si>
  <si>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</si>
  <si>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</si>
  <si>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</si>
  <si>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</si>
  <si>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</si>
  <si>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</si>
  <si>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</si>
  <si>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</si>
  <si>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</si>
  <si>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</si>
  <si>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</si>
  <si>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</si>
  <si>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</si>
  <si>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</si>
  <si>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</si>
  <si>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</si>
  <si>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</si>
  <si>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</si>
  <si>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</si>
  <si>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</si>
  <si>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</si>
  <si>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</si>
  <si>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</si>
  <si>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</si>
  <si>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</si>
  <si>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</si>
  <si>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</si>
  <si>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</si>
  <si>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</si>
  <si>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</si>
  <si>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</si>
  <si>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</si>
  <si>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</si>
  <si>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</si>
  <si>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</si>
  <si>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</si>
  <si>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</si>
  <si>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</si>
  <si>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</si>
  <si>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</si>
  <si>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</si>
  <si>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</si>
  <si>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</si>
  <si>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</si>
  <si>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</si>
  <si>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</si>
  <si>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</si>
  <si>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</si>
  <si>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</si>
  <si>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</si>
  <si>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</si>
  <si>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</si>
  <si>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</si>
  <si>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</si>
  <si>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</si>
  <si>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</si>
  <si>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</si>
  <si>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</si>
  <si>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</si>
  <si>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</si>
  <si>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</si>
  <si>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</si>
  <si>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</si>
  <si>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</si>
  <si>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</si>
  <si>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</si>
  <si>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</si>
  <si>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</si>
  <si>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</si>
  <si>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</si>
  <si>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</si>
  <si>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</si>
  <si>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</si>
  <si>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</si>
  <si>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</si>
  <si>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</si>
  <si>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</si>
  <si>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</si>
  <si>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</si>
  <si>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</si>
  <si>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</si>
  <si>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</si>
  <si>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</si>
  <si>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</si>
  <si>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</si>
  <si>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</si>
  <si>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</si>
  <si>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</si>
  <si>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</si>
  <si>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</si>
  <si>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</si>
  <si>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</si>
  <si>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</si>
  <si>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</si>
  <si>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</si>
  <si>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</si>
  <si>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</si>
  <si>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</si>
  <si>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</si>
  <si>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</si>
  <si>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</si>
  <si>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</si>
  <si>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</si>
  <si>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</si>
  <si>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</si>
  <si>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</si>
  <si>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</si>
  <si>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</si>
  <si>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</si>
  <si>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</si>
  <si>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</si>
  <si>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</si>
  <si>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</si>
  <si>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</si>
  <si>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</si>
  <si>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</si>
  <si>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</si>
  <si>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</si>
  <si>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</si>
  <si>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</si>
  <si>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</si>
  <si>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</si>
  <si>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</si>
  <si>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</si>
  <si>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</si>
  <si>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</si>
  <si>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</si>
  <si>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</si>
  <si>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</si>
  <si>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</si>
  <si>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</si>
  <si>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</si>
  <si>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</si>
  <si>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</si>
  <si>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</si>
  <si>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</si>
  <si>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</si>
  <si>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</si>
  <si>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</si>
  <si>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</si>
  <si>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</si>
  <si>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</si>
  <si>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</si>
  <si>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</si>
  <si>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</si>
  <si>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</si>
  <si>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</si>
  <si>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</si>
  <si>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</si>
  <si>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</si>
  <si>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</si>
  <si>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</si>
  <si>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</si>
  <si>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</si>
  <si>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</si>
  <si>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</si>
  <si>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</si>
  <si>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</si>
  <si>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</si>
  <si>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</si>
  <si>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</si>
  <si>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</si>
  <si>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</si>
  <si>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</si>
  <si>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</si>
  <si>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</si>
  <si>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</si>
  <si>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</si>
  <si>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</si>
  <si>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</si>
  <si>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</si>
  <si>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</si>
  <si>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</si>
  <si>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</si>
  <si>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</si>
  <si>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</si>
  <si>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</si>
  <si>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</si>
  <si>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</si>
  <si>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</si>
  <si>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</si>
  <si>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</si>
  <si>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</si>
  <si>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</si>
  <si>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</si>
  <si>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</si>
  <si>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</si>
  <si>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</si>
  <si>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</si>
  <si>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</si>
  <si>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</si>
  <si>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</si>
  <si>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</si>
  <si>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</si>
  <si>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</si>
  <si>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</si>
  <si>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</si>
  <si>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</si>
  <si>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</si>
  <si>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</si>
  <si>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</si>
  <si>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</si>
  <si>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</si>
  <si>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</si>
  <si>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</si>
  <si>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</si>
  <si>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</si>
  <si>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</si>
  <si>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</si>
  <si>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</si>
  <si>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</si>
  <si>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</si>
  <si>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</si>
  <si>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</si>
  <si>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</si>
  <si>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</si>
  <si>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</si>
  <si>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</si>
  <si>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</si>
  <si>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</si>
  <si>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</si>
  <si>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</si>
  <si>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</si>
  <si>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</si>
  <si>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</si>
  <si>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</si>
  <si>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</si>
  <si>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</si>
  <si>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</si>
  <si>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</si>
  <si>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</si>
  <si>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</si>
  <si>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</si>
  <si>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</si>
  <si>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</si>
  <si>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</si>
  <si>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</si>
  <si>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</si>
  <si>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</si>
  <si>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</si>
  <si>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</si>
  <si>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</si>
  <si>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</si>
  <si>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</si>
  <si>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</si>
  <si>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</si>
  <si>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</si>
  <si>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</si>
  <si>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</si>
  <si>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</si>
  <si>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</si>
  <si>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</si>
  <si>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</si>
  <si>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</si>
  <si>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</si>
  <si>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</si>
  <si>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</si>
  <si>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</si>
  <si>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</si>
  <si>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</si>
  <si>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</si>
  <si>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</si>
  <si>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</si>
  <si>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</si>
  <si>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</si>
  <si>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</si>
  <si>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</si>
  <si>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</si>
  <si>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</si>
  <si>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</si>
  <si>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</si>
  <si>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</si>
  <si>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</si>
  <si>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</si>
  <si>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</si>
  <si>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</si>
  <si>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</si>
  <si>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</si>
  <si>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</si>
  <si>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</si>
  <si>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</si>
  <si>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</si>
  <si>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</si>
  <si>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</si>
  <si>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</si>
  <si>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</si>
  <si>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</si>
  <si>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</si>
  <si>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</si>
  <si>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</si>
  <si>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</si>
  <si>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</si>
  <si>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</si>
  <si>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</si>
  <si>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</si>
  <si>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</si>
  <si>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</si>
  <si>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</si>
  <si>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</si>
  <si>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</si>
  <si>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</si>
  <si>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</si>
  <si>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</si>
  <si>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</si>
  <si>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</si>
  <si>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</si>
  <si>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</si>
  <si>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</si>
  <si>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</si>
  <si>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</si>
  <si>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</si>
  <si>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</si>
  <si>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</si>
  <si>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</si>
  <si>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</si>
  <si>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</si>
  <si>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</si>
  <si>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</si>
  <si>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</si>
  <si>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</si>
  <si>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</si>
  <si>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</si>
  <si>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</si>
  <si>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</si>
  <si>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</si>
  <si>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</si>
  <si>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</si>
  <si>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</si>
  <si>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</si>
  <si>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</si>
  <si>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</si>
  <si>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</si>
  <si>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</si>
  <si>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</si>
  <si>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</si>
  <si>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</si>
  <si>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</si>
  <si>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</si>
  <si>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</si>
  <si>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</si>
  <si>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</si>
  <si>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</si>
  <si>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</si>
  <si>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</si>
  <si>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</si>
  <si>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</si>
  <si>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</si>
  <si>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</si>
  <si>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</si>
  <si>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</si>
  <si>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</si>
  <si>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</si>
  <si>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</si>
  <si>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</si>
  <si>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</si>
  <si>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</si>
  <si>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</si>
  <si>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</si>
  <si>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</si>
  <si>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</si>
  <si>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</si>
  <si>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</si>
  <si>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</si>
  <si>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</si>
  <si>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</si>
  <si>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</si>
  <si>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</si>
  <si>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</si>
  <si>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</si>
  <si>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</si>
  <si>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</si>
  <si>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</si>
  <si>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</si>
  <si>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</si>
  <si>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</si>
  <si>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</si>
  <si>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</si>
  <si>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</si>
  <si>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</si>
  <si>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</si>
  <si>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</si>
  <si>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</si>
  <si>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</si>
  <si>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</si>
  <si>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</si>
  <si>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</si>
  <si>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</si>
  <si>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</si>
  <si>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</si>
  <si>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</si>
  <si>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</si>
  <si>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</si>
  <si>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</si>
  <si>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</si>
  <si>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</si>
  <si>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</si>
  <si>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</si>
  <si>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</si>
  <si>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</si>
  <si>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</si>
  <si>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</si>
  <si>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</si>
  <si>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</si>
  <si>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</si>
  <si>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</si>
  <si>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</si>
  <si>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</si>
  <si>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</si>
  <si>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</si>
  <si>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</si>
  <si>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</si>
  <si>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</si>
  <si>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</si>
  <si>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</si>
  <si>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</si>
  <si>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</si>
  <si>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</si>
  <si>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</si>
  <si>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</si>
  <si>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</si>
  <si>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</si>
  <si>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</si>
  <si>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</si>
  <si>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</si>
  <si>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</si>
  <si>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</si>
  <si>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</si>
  <si>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</si>
  <si>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</si>
  <si>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</si>
  <si>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</si>
  <si>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</si>
  <si>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</si>
  <si>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</si>
  <si>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</si>
  <si>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</si>
  <si>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</si>
  <si>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</si>
  <si>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</si>
  <si>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</si>
  <si>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</si>
  <si>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</si>
  <si>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</si>
  <si>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</si>
  <si>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</si>
  <si>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</si>
  <si>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</si>
  <si>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</si>
  <si>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</si>
  <si>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</si>
  <si>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</si>
  <si>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</si>
  <si>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</si>
  <si>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</si>
  <si>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</si>
  <si>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</si>
  <si>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</si>
  <si>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</si>
  <si>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</si>
  <si>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</si>
  <si>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</si>
  <si>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</si>
  <si>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</si>
  <si>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</si>
  <si>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</si>
  <si>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</si>
  <si>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</si>
  <si>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</si>
  <si>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</si>
  <si>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</si>
  <si>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</si>
  <si>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</si>
  <si>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</si>
  <si>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</si>
  <si>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</si>
  <si>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</si>
  <si>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</si>
  <si>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</si>
  <si>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</si>
  <si>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</si>
  <si>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</si>
  <si>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</si>
  <si>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</si>
  <si>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</si>
  <si>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</si>
  <si>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</si>
  <si>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</si>
  <si>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</si>
  <si>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</si>
  <si>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</si>
  <si>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</si>
  <si>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</si>
  <si>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</si>
  <si>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</si>
  <si>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</si>
  <si>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</si>
  <si>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</si>
  <si>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</si>
  <si>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</si>
  <si>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</si>
  <si>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</si>
  <si>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</si>
  <si>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</si>
  <si>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</si>
  <si>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</si>
  <si>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</si>
  <si>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</si>
  <si>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</si>
  <si>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</si>
  <si>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</si>
  <si>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</si>
  <si>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</si>
  <si>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</si>
  <si>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</si>
  <si>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</si>
  <si>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</si>
  <si>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</si>
  <si>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</si>
  <si>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</si>
  <si>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</si>
  <si>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</si>
  <si>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</si>
  <si>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</si>
  <si>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</si>
  <si>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</si>
  <si>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</si>
  <si>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</si>
  <si>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</si>
  <si>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</si>
  <si>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</si>
  <si>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</si>
  <si>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</si>
  <si>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</si>
  <si>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</si>
  <si>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</si>
  <si>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</si>
  <si>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</si>
  <si>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</si>
  <si>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</si>
  <si>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</si>
  <si>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</si>
  <si>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</si>
  <si>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</si>
  <si>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</si>
  <si>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</si>
  <si>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</si>
  <si>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</si>
  <si>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</si>
  <si>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</si>
  <si>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</si>
  <si>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</si>
  <si>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</si>
  <si>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</si>
  <si>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</si>
  <si>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</si>
  <si>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</si>
  <si>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</si>
  <si>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</si>
  <si>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</si>
  <si>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</si>
  <si>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</si>
  <si>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</si>
  <si>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</si>
  <si>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</si>
  <si>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</si>
  <si>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</si>
  <si>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</si>
  <si>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</si>
  <si>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</si>
  <si>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</si>
  <si>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</si>
  <si>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</si>
  <si>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</si>
  <si>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</si>
  <si>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</si>
  <si>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</si>
  <si>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</si>
  <si>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</si>
  <si>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</si>
  <si>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</si>
  <si>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</si>
  <si>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</si>
  <si>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</si>
  <si>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</si>
  <si>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</si>
  <si>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</si>
  <si>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</si>
  <si>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</si>
  <si>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</si>
  <si>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</si>
  <si>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</si>
  <si>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</si>
  <si>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</si>
  <si>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</si>
  <si>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</si>
  <si>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</si>
  <si>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</si>
  <si>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</si>
  <si>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</si>
  <si>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</si>
  <si>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</si>
  <si>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</si>
  <si>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</si>
  <si>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</si>
  <si>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</si>
  <si>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</si>
  <si>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</si>
  <si>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</si>
  <si>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</si>
  <si>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</si>
  <si>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</si>
  <si>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</si>
  <si>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</si>
  <si>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</si>
  <si>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</si>
  <si>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</si>
  <si>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</si>
  <si>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</si>
  <si>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</si>
  <si>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</si>
  <si>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</si>
  <si>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</si>
  <si>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</si>
  <si>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</si>
  <si>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</si>
  <si>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</si>
  <si>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</si>
  <si>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</si>
  <si>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</si>
  <si>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</si>
  <si>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</si>
  <si>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</si>
  <si>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</si>
  <si>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</si>
  <si>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</si>
  <si>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</si>
  <si>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</si>
  <si>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</si>
  <si>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</si>
  <si>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</si>
  <si>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</si>
  <si>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</si>
  <si>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</si>
  <si>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</si>
  <si>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</si>
  <si>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</si>
  <si>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</si>
  <si>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</si>
  <si>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</si>
  <si>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</si>
  <si>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</si>
  <si>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</si>
  <si>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</si>
  <si>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</si>
  <si>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</si>
  <si>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</si>
  <si>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</si>
  <si>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</si>
  <si>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</si>
  <si>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</si>
  <si>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</si>
  <si>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</si>
  <si>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</si>
  <si>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</si>
  <si>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</si>
  <si>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</si>
  <si>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</si>
  <si>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</si>
  <si>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</si>
  <si>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</si>
  <si>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</si>
  <si>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</si>
  <si>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</si>
  <si>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</si>
  <si>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</si>
  <si>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</si>
  <si>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</si>
  <si>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</si>
  <si>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</si>
  <si>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</si>
  <si>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</si>
  <si>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</si>
  <si>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</si>
  <si>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</si>
  <si>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</si>
  <si>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</si>
  <si>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</si>
  <si>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</si>
  <si>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</si>
  <si>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</si>
  <si>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</si>
  <si>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</si>
  <si>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</si>
  <si>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</si>
  <si>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</si>
  <si>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</si>
  <si>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</si>
  <si>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</si>
  <si>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</si>
  <si>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</si>
  <si>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</si>
  <si>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</si>
  <si>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</si>
  <si>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</si>
  <si>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</si>
  <si>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</si>
  <si>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</si>
  <si>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</si>
  <si>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</si>
  <si>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</si>
  <si>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</si>
  <si>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</si>
  <si>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</si>
  <si>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</si>
  <si>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</si>
  <si>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</si>
  <si>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</si>
  <si>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</si>
  <si>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</si>
  <si>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</si>
  <si>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</si>
  <si>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</si>
  <si>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</si>
  <si>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</si>
  <si>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</si>
  <si>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</si>
  <si>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</si>
  <si>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</si>
  <si>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</si>
  <si>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</si>
  <si>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</si>
  <si>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</si>
  <si>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</si>
  <si>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</si>
  <si>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</si>
  <si>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</si>
  <si>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</si>
  <si>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</si>
  <si>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</si>
  <si>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</si>
  <si>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</si>
  <si>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</si>
  <si>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</si>
  <si>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</si>
  <si>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</si>
  <si>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</si>
  <si>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</si>
  <si>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</si>
  <si>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</si>
  <si>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</si>
  <si>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</si>
  <si>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</si>
  <si>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</si>
  <si>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</si>
  <si>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</si>
  <si>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</si>
  <si>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</si>
  <si>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</si>
  <si>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</si>
  <si>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</si>
  <si>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</si>
  <si>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</si>
  <si>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</si>
  <si>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</si>
  <si>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</si>
  <si>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</si>
  <si>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</si>
  <si>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</si>
  <si>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</si>
  <si>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</si>
  <si>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</si>
  <si>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</si>
  <si>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</si>
  <si>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</si>
  <si>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</si>
  <si>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</si>
  <si>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</si>
  <si>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</si>
  <si>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</si>
  <si>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</si>
  <si>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</si>
  <si>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</si>
  <si>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</si>
  <si>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</si>
  <si>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</si>
  <si>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</si>
  <si>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</si>
  <si>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</si>
  <si>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</si>
  <si>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</si>
  <si>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</si>
  <si>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</si>
  <si>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</si>
  <si>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</si>
  <si>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</si>
  <si>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</si>
  <si>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</si>
  <si>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</si>
  <si>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</si>
  <si>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</si>
  <si>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</si>
  <si>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</si>
  <si>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</si>
  <si>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</si>
  <si>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</si>
  <si>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</si>
  <si>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</si>
  <si>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</si>
  <si>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</si>
  <si>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</si>
  <si>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</si>
  <si>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</si>
  <si>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</si>
  <si>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</si>
  <si>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</si>
  <si>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</si>
  <si>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</si>
  <si>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</si>
  <si>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</si>
  <si>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</si>
  <si>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</si>
  <si>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</si>
  <si>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</si>
  <si>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</si>
  <si>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</si>
  <si>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</si>
  <si>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</si>
  <si>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</si>
  <si>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</si>
  <si>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</si>
  <si>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</si>
  <si>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</si>
  <si>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</si>
  <si>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</si>
  <si>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</si>
  <si>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</si>
  <si>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</si>
  <si>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</si>
  <si>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</si>
  <si>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</si>
  <si>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</si>
  <si>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</si>
  <si>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</si>
  <si>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</si>
  <si>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</si>
  <si>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</si>
  <si>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</si>
  <si>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</si>
  <si>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</si>
  <si>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</si>
  <si>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</si>
  <si>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</si>
  <si>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</si>
  <si>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</si>
  <si>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</si>
  <si>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</si>
  <si>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</si>
  <si>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</si>
  <si>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</si>
  <si>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</si>
  <si>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</si>
  <si>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</si>
  <si>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</si>
  <si>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</si>
  <si>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</si>
  <si>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</si>
  <si>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</si>
  <si>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</si>
  <si>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</si>
  <si>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</si>
  <si>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</si>
  <si>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</si>
  <si>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</si>
  <si>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</si>
  <si>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</si>
  <si>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</si>
  <si>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</si>
  <si>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</si>
  <si>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</si>
  <si>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</si>
  <si>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</si>
  <si>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</si>
  <si>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</si>
  <si>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</si>
  <si>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</si>
  <si>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</si>
  <si>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</si>
  <si>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</si>
  <si>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</si>
  <si>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</si>
  <si>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</si>
  <si>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</si>
  <si>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</si>
  <si>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</si>
  <si>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</si>
  <si>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</si>
  <si>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</si>
  <si>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</si>
  <si>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</si>
  <si>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</si>
  <si>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</si>
  <si>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</si>
  <si>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</si>
  <si>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</si>
  <si>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</si>
  <si>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</si>
  <si>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</si>
  <si>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</si>
  <si>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</si>
  <si>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</si>
  <si>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</si>
  <si>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</si>
  <si>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</si>
  <si>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</si>
  <si>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</si>
  <si>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</si>
  <si>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</si>
  <si>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</si>
  <si>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</si>
  <si>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</si>
  <si>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</si>
  <si>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</si>
  <si>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</si>
  <si>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</si>
  <si>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</si>
  <si>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</si>
  <si>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</si>
  <si>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</si>
  <si>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</si>
  <si>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</si>
  <si>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</si>
  <si>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</si>
  <si>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</si>
  <si>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</si>
  <si>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</si>
  <si>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</si>
  <si>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</si>
  <si>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</si>
  <si>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</si>
  <si>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</si>
  <si>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</si>
  <si>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</si>
  <si>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</si>
  <si>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</si>
  <si>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</si>
  <si>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</si>
  <si>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</si>
  <si>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</si>
  <si>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</si>
  <si>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</si>
  <si>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</si>
  <si>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</si>
  <si>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</si>
  <si>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</si>
  <si>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</si>
  <si>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</si>
  <si>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</si>
  <si>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</si>
  <si>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</si>
  <si>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</si>
  <si>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</si>
  <si>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</si>
  <si>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</si>
  <si>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</si>
  <si>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</si>
  <si>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</si>
  <si>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</si>
  <si>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</si>
  <si>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</si>
  <si>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</si>
  <si>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</si>
  <si>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</si>
  <si>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</si>
  <si>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</si>
  <si>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</si>
  <si>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</si>
  <si>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</si>
  <si>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</si>
  <si>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</si>
  <si>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</si>
  <si>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</si>
  <si>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</si>
  <si>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</si>
  <si>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</si>
  <si>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</si>
  <si>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</si>
  <si>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</si>
  <si>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</si>
  <si>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</si>
  <si>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</si>
  <si>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</si>
  <si>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</si>
  <si>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</si>
  <si>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</si>
  <si>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</si>
  <si>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</si>
  <si>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</si>
  <si>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</si>
  <si>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</si>
  <si>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</si>
  <si>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</si>
  <si>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</si>
  <si>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</si>
  <si>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</si>
  <si>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</si>
  <si>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</si>
  <si>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</si>
  <si>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</si>
  <si>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</si>
  <si>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</si>
  <si>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</si>
  <si>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</si>
  <si>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</si>
  <si>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</si>
  <si>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</si>
  <si>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</si>
  <si>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</si>
  <si>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</si>
  <si>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</si>
  <si>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</si>
  <si>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</si>
  <si>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</si>
  <si>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</si>
  <si>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</si>
  <si>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</si>
  <si>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</si>
  <si>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</si>
  <si>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</si>
  <si>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</si>
  <si>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</si>
  <si>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</si>
  <si>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</si>
  <si>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</si>
  <si>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</si>
  <si>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</si>
  <si>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</si>
  <si>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</si>
  <si>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</si>
  <si>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</si>
  <si>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</si>
  <si>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</si>
  <si>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</si>
  <si>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</si>
  <si>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</si>
  <si>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</si>
  <si>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</si>
  <si>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</si>
  <si>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</si>
  <si>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</si>
  <si>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</si>
  <si>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</si>
  <si>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</si>
  <si>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</si>
  <si>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</si>
  <si>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</si>
  <si>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</si>
  <si>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</si>
  <si>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</si>
  <si>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</si>
  <si>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</si>
  <si>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</si>
  <si>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</si>
  <si>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</si>
  <si>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</si>
  <si>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</si>
  <si>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</si>
  <si>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</si>
  <si>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</si>
  <si>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</si>
  <si>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</si>
  <si>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</si>
  <si>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</si>
  <si>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</si>
  <si>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</si>
  <si>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</si>
  <si>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</si>
  <si>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</si>
  <si>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</si>
  <si>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</si>
  <si>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</si>
  <si>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</si>
  <si>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</si>
  <si>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</si>
  <si>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</si>
  <si>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</si>
  <si>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</si>
  <si>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</si>
  <si>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</si>
  <si>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</si>
  <si>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</si>
  <si>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</si>
  <si>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</si>
  <si>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</si>
  <si>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</si>
  <si>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</si>
  <si>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</si>
  <si>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</si>
  <si>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</si>
  <si>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</si>
  <si>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</si>
  <si>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</si>
  <si>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</si>
  <si>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</si>
  <si>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</si>
  <si>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</si>
  <si>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</si>
  <si>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</si>
  <si>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</si>
  <si>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</si>
  <si>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</si>
  <si>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</si>
  <si>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</si>
  <si>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</si>
  <si>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</si>
  <si>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</si>
  <si>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</si>
  <si>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</si>
  <si>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</si>
  <si>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</si>
  <si>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</si>
  <si>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</si>
  <si>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</si>
  <si>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</si>
  <si>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</si>
  <si>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</si>
  <si>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</si>
  <si>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</si>
  <si>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</si>
  <si>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</si>
  <si>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</si>
  <si>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</si>
  <si>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</si>
  <si>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</si>
  <si>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</si>
  <si>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</si>
  <si>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</si>
  <si>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</si>
  <si>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</si>
  <si>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</si>
  <si>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</si>
  <si>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</si>
  <si>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</si>
  <si>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</si>
  <si>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</si>
  <si>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</si>
  <si>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</si>
  <si>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</si>
  <si>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</si>
  <si>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</si>
  <si>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</si>
  <si>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</si>
  <si>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</si>
  <si>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</si>
  <si>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</si>
  <si>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</si>
  <si>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</si>
  <si>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</si>
  <si>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</si>
  <si>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</si>
  <si>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</si>
  <si>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</si>
  <si>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</si>
  <si>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</si>
  <si>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</si>
  <si>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</si>
  <si>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</si>
  <si>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</si>
  <si>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</si>
  <si>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</si>
  <si>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</si>
  <si>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</si>
  <si>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</si>
  <si>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</si>
  <si>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</si>
  <si>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</si>
  <si>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</si>
  <si>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</si>
  <si>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</si>
  <si>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</si>
  <si>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</si>
  <si>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</si>
  <si>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</si>
  <si>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</si>
  <si>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</si>
  <si>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</si>
  <si>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</si>
  <si>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</si>
  <si>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</si>
  <si>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</si>
  <si>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</si>
  <si>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</si>
  <si>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</si>
  <si>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</si>
  <si>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</si>
  <si>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</si>
  <si>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</si>
  <si>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</si>
  <si>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</si>
  <si>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</si>
  <si>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</si>
  <si>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</si>
  <si>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</si>
  <si>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</si>
  <si>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</si>
  <si>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</si>
  <si>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</si>
  <si>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</si>
  <si>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</si>
  <si>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</si>
  <si>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</si>
  <si>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</si>
  <si>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</si>
  <si>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</si>
  <si>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</si>
  <si>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</si>
  <si>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</si>
  <si>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</si>
  <si>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</si>
  <si>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</si>
  <si>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</si>
  <si>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</si>
  <si>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</si>
  <si>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</si>
  <si>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</si>
  <si>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</si>
  <si>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</si>
  <si>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</si>
  <si>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</si>
  <si>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</si>
  <si>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</si>
  <si>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</si>
  <si>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</si>
  <si>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</si>
  <si>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</si>
  <si>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</si>
  <si>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</si>
  <si>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</si>
  <si>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</si>
  <si>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</si>
  <si>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</si>
  <si>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</si>
  <si>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</si>
  <si>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</si>
  <si>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</si>
  <si>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</si>
  <si>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</si>
  <si>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</si>
  <si>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</si>
  <si>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</si>
  <si>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</si>
  <si>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</si>
  <si>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</si>
  <si>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</si>
  <si>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</si>
  <si>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</si>
  <si>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</si>
  <si>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</si>
  <si>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</si>
  <si>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</si>
  <si>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</si>
  <si>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</si>
  <si>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</si>
  <si>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</si>
  <si>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</si>
  <si>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</si>
  <si>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</si>
  <si>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</si>
  <si>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</si>
  <si>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</si>
  <si>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</si>
  <si>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</si>
  <si>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</si>
  <si>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</si>
  <si>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</si>
  <si>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</si>
  <si>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</si>
  <si>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</si>
  <si>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</si>
  <si>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</si>
  <si>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</si>
  <si>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</si>
  <si>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</si>
  <si>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</si>
  <si>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</si>
  <si>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</si>
  <si>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</si>
  <si>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</si>
  <si>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</si>
  <si>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</si>
  <si>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</si>
  <si>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</si>
  <si>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</si>
  <si>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</si>
  <si>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</si>
  <si>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</si>
  <si>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</si>
  <si>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</si>
  <si>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</si>
  <si>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</si>
  <si>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</si>
  <si>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</si>
  <si>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</si>
  <si>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</si>
  <si>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</si>
  <si>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</si>
  <si>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</si>
  <si>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</si>
  <si>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</si>
  <si>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</si>
  <si>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</si>
  <si>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</si>
  <si>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</si>
  <si>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</si>
  <si>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</si>
  <si>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</si>
  <si>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</si>
  <si>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</si>
  <si>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</si>
  <si>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</si>
  <si>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</si>
  <si>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</si>
  <si>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</si>
  <si>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</si>
  <si>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</si>
  <si>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</si>
  <si>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</si>
  <si>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</si>
  <si>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</si>
  <si>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</si>
  <si>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</si>
  <si>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</si>
  <si>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</si>
  <si>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</si>
  <si>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</si>
  <si>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</si>
  <si>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</si>
  <si>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</si>
  <si>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</si>
  <si>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</si>
  <si>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</si>
  <si>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</si>
  <si>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</si>
  <si>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</si>
  <si>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</si>
  <si>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</si>
  <si>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</si>
  <si>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</si>
  <si>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</si>
  <si>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</si>
  <si>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</si>
  <si>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</si>
  <si>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</si>
  <si>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</si>
  <si>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</si>
  <si>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</si>
  <si>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</si>
  <si>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</si>
  <si>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</si>
  <si>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</si>
  <si>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</si>
  <si>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</si>
  <si>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</si>
  <si>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</si>
  <si>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</si>
  <si>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</si>
  <si>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</si>
  <si>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</si>
  <si>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</si>
  <si>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</si>
  <si>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</si>
  <si>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</si>
  <si>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</si>
  <si>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</si>
  <si>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</si>
  <si>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</si>
  <si>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</si>
  <si>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</si>
  <si>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</si>
  <si>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</si>
  <si>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</si>
  <si>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</si>
  <si>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</si>
  <si>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</si>
  <si>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</si>
  <si>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</si>
  <si>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</si>
  <si>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</si>
  <si>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</si>
  <si>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</si>
  <si>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</si>
  <si>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</si>
  <si>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</si>
  <si>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</si>
  <si>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</si>
  <si>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</si>
  <si>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</si>
  <si>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</si>
  <si>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</si>
  <si>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</si>
  <si>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</si>
  <si>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</si>
  <si>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</si>
  <si>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</si>
  <si>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</si>
  <si>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</si>
  <si>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</si>
  <si>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</si>
  <si>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</si>
  <si>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</si>
  <si>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</si>
  <si>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</si>
  <si>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</si>
  <si>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</si>
  <si>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</si>
  <si>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</si>
  <si>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</si>
  <si>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</si>
  <si>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</si>
  <si>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</si>
  <si>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</si>
  <si>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</si>
  <si>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</si>
  <si>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</si>
  <si>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</si>
  <si>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</si>
  <si>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</si>
  <si>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</si>
  <si>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</si>
  <si>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</si>
  <si>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</si>
  <si>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</si>
  <si>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</si>
  <si>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</si>
  <si>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</si>
  <si>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</si>
  <si>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</si>
  <si>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</si>
  <si>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</si>
  <si>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</si>
  <si>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</si>
  <si>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</si>
  <si>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</si>
  <si>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</si>
  <si>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</si>
  <si>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</si>
  <si>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</si>
  <si>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</si>
  <si>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</si>
  <si>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</si>
  <si>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</si>
  <si>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</si>
  <si>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</si>
  <si>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</si>
  <si>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</si>
  <si>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</si>
  <si>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</si>
  <si>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</si>
  <si>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</si>
  <si>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</si>
  <si>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</si>
  <si>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</si>
  <si>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</si>
  <si>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</si>
  <si>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</si>
  <si>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</si>
  <si>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</si>
  <si>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</si>
  <si>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</si>
  <si>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</si>
  <si>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</si>
  <si>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</si>
  <si>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</si>
  <si>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</si>
  <si>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</si>
  <si>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</si>
  <si>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</si>
  <si>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</si>
  <si>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</si>
  <si>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</si>
  <si>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</si>
  <si>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</si>
  <si>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</si>
  <si>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</si>
  <si>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</si>
  <si>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</si>
  <si>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</si>
  <si>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</si>
  <si>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</si>
  <si>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</si>
  <si>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</si>
  <si>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</si>
  <si>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</si>
  <si>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</si>
  <si>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</si>
  <si>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</si>
  <si>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</si>
  <si>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</si>
  <si>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</si>
  <si>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</si>
  <si>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</si>
  <si>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</si>
  <si>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</si>
  <si>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</si>
  <si>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</si>
  <si>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</si>
  <si>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</si>
  <si>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</si>
  <si>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</si>
  <si>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</si>
  <si>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</si>
  <si>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</si>
  <si>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</si>
  <si>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</si>
  <si>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</si>
  <si>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</si>
  <si>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</si>
  <si>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</si>
  <si>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</si>
  <si>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</si>
  <si>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</si>
  <si>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</si>
  <si>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</si>
  <si>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</si>
  <si>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</si>
  <si>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</si>
  <si>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</si>
  <si>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</si>
  <si>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</si>
  <si>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</si>
  <si>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</si>
  <si>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</si>
  <si>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</si>
  <si>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</si>
  <si>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</si>
  <si>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</si>
  <si>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</si>
  <si>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</si>
  <si>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</si>
  <si>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</si>
  <si>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</si>
  <si>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</si>
  <si>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</si>
  <si>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</si>
  <si>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</si>
  <si>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</si>
  <si>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</si>
  <si>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</si>
  <si>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</si>
  <si>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</si>
  <si>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</si>
  <si>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</si>
  <si>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</si>
  <si>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</si>
  <si>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</si>
  <si>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</si>
  <si>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</si>
  <si>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</si>
  <si>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</si>
  <si>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</si>
  <si>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</si>
  <si>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</si>
  <si>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</si>
  <si>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</si>
  <si>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</si>
  <si>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</si>
  <si>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</si>
  <si>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</si>
  <si>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</si>
  <si>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</si>
  <si>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</si>
  <si>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</si>
  <si>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</si>
  <si>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</si>
  <si>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</si>
  <si>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</si>
  <si>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</si>
  <si>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</si>
  <si>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</si>
  <si>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</si>
  <si>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</si>
  <si>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</si>
  <si>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</si>
  <si>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</si>
  <si>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</si>
  <si>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</si>
  <si>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</si>
  <si>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</si>
  <si>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</si>
  <si>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</si>
  <si>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</si>
  <si>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</si>
  <si>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</si>
  <si>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</si>
  <si>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</si>
  <si>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</si>
  <si>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</si>
  <si>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</si>
  <si>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</si>
  <si>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</si>
  <si>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</si>
  <si>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</si>
  <si>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</si>
  <si>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</si>
  <si>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</si>
  <si>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</si>
  <si>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</si>
  <si>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</si>
  <si>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</si>
  <si>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</si>
  <si>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</si>
  <si>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</si>
  <si>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</si>
  <si>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</si>
  <si>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</si>
  <si>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</si>
  <si>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</si>
  <si>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</si>
  <si>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</si>
  <si>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</si>
  <si>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</si>
  <si>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</si>
  <si>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</si>
  <si>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</si>
  <si>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</si>
  <si>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</si>
  <si>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</si>
  <si>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</si>
  <si>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</si>
  <si>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</si>
  <si>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</si>
  <si>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</si>
  <si>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</si>
  <si>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</si>
  <si>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</si>
  <si>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</si>
  <si>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</si>
  <si>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</si>
  <si>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</si>
  <si>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</si>
  <si>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</si>
  <si>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</si>
  <si>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</si>
  <si>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</si>
  <si>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</si>
  <si>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</si>
  <si>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</si>
  <si>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</si>
  <si>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</si>
  <si>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</si>
  <si>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</si>
  <si>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</si>
  <si>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</si>
  <si>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</si>
  <si>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</si>
  <si>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</si>
  <si>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</si>
  <si>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</si>
  <si>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</si>
  <si>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</si>
  <si>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</si>
  <si>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</si>
  <si>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</si>
  <si>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</si>
  <si>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</si>
  <si>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</si>
  <si>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</si>
  <si>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</si>
  <si>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</si>
  <si>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</si>
  <si>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</si>
  <si>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</si>
  <si>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</si>
  <si>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</si>
  <si>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</si>
  <si>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</si>
  <si>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</si>
  <si>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</si>
  <si>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</si>
  <si>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</si>
  <si>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</si>
  <si>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</si>
  <si>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</si>
  <si>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</si>
  <si>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</si>
  <si>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</si>
  <si>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</si>
  <si>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</si>
  <si>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</si>
  <si>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</si>
  <si>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</si>
  <si>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</si>
  <si>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</si>
  <si>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</si>
  <si>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</si>
  <si>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</si>
  <si>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</si>
  <si>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</si>
  <si>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</si>
  <si>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</si>
  <si>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</si>
  <si>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</si>
  <si>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</si>
  <si>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</si>
  <si>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</si>
  <si>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</si>
  <si>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</si>
  <si>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</si>
  <si>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</si>
  <si>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</si>
  <si>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</si>
  <si>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</si>
  <si>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</si>
  <si>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</si>
  <si>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</si>
  <si>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</si>
  <si>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</si>
  <si>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</si>
  <si>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</si>
  <si>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</si>
  <si>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</si>
  <si>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</si>
  <si>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</si>
  <si>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</si>
  <si>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</si>
  <si>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</si>
  <si>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</si>
  <si>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</si>
  <si>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</si>
  <si>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</si>
  <si>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</si>
  <si>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</si>
  <si>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</si>
  <si>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</si>
  <si>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</si>
  <si>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</si>
  <si>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</si>
  <si>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</si>
  <si>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</si>
  <si>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</si>
  <si>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</si>
  <si>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</si>
  <si>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</si>
  <si>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</si>
  <si>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</si>
  <si>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</si>
  <si>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</si>
  <si>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</si>
  <si>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</si>
  <si>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</si>
  <si>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</si>
  <si>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</si>
  <si>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</si>
  <si>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</si>
  <si>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</si>
  <si>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</si>
  <si>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</si>
  <si>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</si>
  <si>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</si>
  <si>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</si>
  <si>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</si>
  <si>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</si>
  <si>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</si>
  <si>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</si>
  <si>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</si>
  <si>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</si>
  <si>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</si>
  <si>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</si>
  <si>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</si>
  <si>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</si>
  <si>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</si>
  <si>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</si>
  <si>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</si>
  <si>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</si>
  <si>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</si>
  <si>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</si>
  <si>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</si>
  <si>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</si>
  <si>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</si>
  <si>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</si>
  <si>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</si>
  <si>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</si>
  <si>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</si>
  <si>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</si>
  <si>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</si>
  <si>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</si>
  <si>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</si>
  <si>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</si>
  <si>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</si>
  <si>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</si>
  <si>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</si>
  <si>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</si>
  <si>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</si>
  <si>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</si>
  <si>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</si>
  <si>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</si>
  <si>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</si>
  <si>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</si>
  <si>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</si>
  <si>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</si>
  <si>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</si>
  <si>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</si>
  <si>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</si>
  <si>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</si>
  <si>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</si>
  <si>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</si>
  <si>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</si>
  <si>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</si>
  <si>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</si>
  <si>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</si>
  <si>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</si>
  <si>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</si>
  <si>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</si>
  <si>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</si>
  <si>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</si>
  <si>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</si>
  <si>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</si>
  <si>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</si>
  <si>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</si>
  <si>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</si>
  <si>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</si>
  <si>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</si>
  <si>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</si>
  <si>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</si>
  <si>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</si>
  <si>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</si>
  <si>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</si>
  <si>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</si>
  <si>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</si>
  <si>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</si>
  <si>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</si>
  <si>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</si>
  <si>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</si>
  <si>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</si>
  <si>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</si>
  <si>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</si>
  <si>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</si>
  <si>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</si>
  <si>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</si>
  <si>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</si>
  <si>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</si>
  <si>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</si>
  <si>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</si>
  <si>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</si>
  <si>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</si>
  <si>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</si>
  <si>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</si>
  <si>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</si>
  <si>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</si>
  <si>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</si>
  <si>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</si>
  <si>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</si>
  <si>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</si>
  <si>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</si>
  <si>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</si>
  <si>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</si>
  <si>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</si>
  <si>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</si>
  <si>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</si>
  <si>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</si>
  <si>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</si>
  <si>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</si>
  <si>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</si>
  <si>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</si>
  <si>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</si>
  <si>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</si>
  <si>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</si>
  <si>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</si>
  <si>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</si>
  <si>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</si>
  <si>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</si>
  <si>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</si>
  <si>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</si>
  <si>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</si>
  <si>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</si>
  <si>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</si>
  <si>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</si>
  <si>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</si>
  <si>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</si>
  <si>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</si>
  <si>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</si>
  <si>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</si>
  <si>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</si>
  <si>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</si>
  <si>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</si>
  <si>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</si>
  <si>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</si>
  <si>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</si>
  <si>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</si>
  <si>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</si>
  <si>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</si>
  <si>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</si>
  <si>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</si>
  <si>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</si>
  <si>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</si>
  <si>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</si>
  <si>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</si>
  <si>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</si>
  <si>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</si>
  <si>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</si>
  <si>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</si>
  <si>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</si>
  <si>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</si>
  <si>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</si>
  <si>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</si>
  <si>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</si>
  <si>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</si>
  <si>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</si>
  <si>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</si>
  <si>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</si>
  <si>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</si>
  <si>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</si>
  <si>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</si>
  <si>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</si>
  <si>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</si>
  <si>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</si>
  <si>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</si>
  <si>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</si>
  <si>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</si>
  <si>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</si>
  <si>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</si>
  <si>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</si>
  <si>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</si>
  <si>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</si>
  <si>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</si>
  <si>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</si>
  <si>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</si>
  <si>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</si>
  <si>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</si>
  <si>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</si>
  <si>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</si>
  <si>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</si>
  <si>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</si>
  <si>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</si>
  <si>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</si>
  <si>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</si>
  <si>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</si>
  <si>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</si>
  <si>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</si>
  <si>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</si>
  <si>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</si>
  <si>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</si>
  <si>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</si>
  <si>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</si>
  <si>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</si>
  <si>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</si>
  <si>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</si>
  <si>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</si>
  <si>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</si>
  <si>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</si>
  <si>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</si>
  <si>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</si>
  <si>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</si>
  <si>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</si>
  <si>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</si>
  <si>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</si>
  <si>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</si>
  <si>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</si>
  <si>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</si>
  <si>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</si>
  <si>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</si>
  <si>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</si>
  <si>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</si>
  <si>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</si>
  <si>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</si>
  <si>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</si>
  <si>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</si>
  <si>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</si>
  <si>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</si>
  <si>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</si>
  <si>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</si>
  <si>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</si>
  <si>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</si>
  <si>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</si>
  <si>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</si>
  <si>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</si>
  <si>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</si>
  <si>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</si>
  <si>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</si>
  <si>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</si>
  <si>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</si>
  <si>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</si>
  <si>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</si>
  <si>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</si>
  <si>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</si>
  <si>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</si>
  <si>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</si>
  <si>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</si>
  <si>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</si>
  <si>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</si>
  <si>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</si>
  <si>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</si>
  <si>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</si>
  <si>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</si>
  <si>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</si>
  <si>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</si>
  <si>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</si>
  <si>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</si>
  <si>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</si>
  <si>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</si>
  <si>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</si>
  <si>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</si>
  <si>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</si>
  <si>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</si>
  <si>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</si>
  <si>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</si>
  <si>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</si>
  <si>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</si>
  <si>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</si>
  <si>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</si>
  <si>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</si>
  <si>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</si>
  <si>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</si>
  <si>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</si>
  <si>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</si>
  <si>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</si>
  <si>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</si>
  <si>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</si>
  <si>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</si>
  <si>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</si>
  <si>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</si>
  <si>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</si>
  <si>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</si>
  <si>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</si>
  <si>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</si>
  <si>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</si>
  <si>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</si>
  <si>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</si>
  <si>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</si>
  <si>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</si>
  <si>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</si>
  <si>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</si>
  <si>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</si>
  <si>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</si>
  <si>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</si>
  <si>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</si>
  <si>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</si>
  <si>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</si>
  <si>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</si>
  <si>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</si>
  <si>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</si>
  <si>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</si>
  <si>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</si>
  <si>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</si>
  <si>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</si>
  <si>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</si>
  <si>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</si>
  <si>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</si>
  <si>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</si>
  <si>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</si>
  <si>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</si>
  <si>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</si>
  <si>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</si>
  <si>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</si>
  <si>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</si>
  <si>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</si>
  <si>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</si>
  <si>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</si>
  <si>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</si>
  <si>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</si>
  <si>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</si>
  <si>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</si>
  <si>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</si>
  <si>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</si>
  <si>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</si>
  <si>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</si>
  <si>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</si>
  <si>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</si>
  <si>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</si>
  <si>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</si>
  <si>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</si>
  <si>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</si>
  <si>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</si>
  <si>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</si>
  <si>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</si>
  <si>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</si>
  <si>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</si>
  <si>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</si>
  <si>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</si>
  <si>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</si>
  <si>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</si>
  <si>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</si>
  <si>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</si>
  <si>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</si>
  <si>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</si>
  <si>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</si>
  <si>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</si>
  <si>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</si>
  <si>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</si>
  <si>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</si>
  <si>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</si>
  <si>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</si>
  <si>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</si>
  <si>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</si>
  <si>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</si>
  <si>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</si>
  <si>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</si>
  <si>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</si>
  <si>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</si>
  <si>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</si>
  <si>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</si>
  <si>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</si>
  <si>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</si>
  <si>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</si>
  <si>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</si>
  <si>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</si>
  <si>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</si>
  <si>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</si>
  <si>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</si>
  <si>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</si>
  <si>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</si>
  <si>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</si>
  <si>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</si>
  <si>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</si>
  <si>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</si>
  <si>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</si>
  <si>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</si>
  <si>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</si>
  <si>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</si>
  <si>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</si>
  <si>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</si>
  <si>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</si>
  <si>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</si>
  <si>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</si>
  <si>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</si>
  <si>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</si>
  <si>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</si>
  <si>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</si>
  <si>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</si>
  <si>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</si>
  <si>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</si>
  <si>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</si>
  <si>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</si>
  <si>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</si>
  <si>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</si>
  <si>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</si>
  <si>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</si>
  <si>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</si>
  <si>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</si>
  <si>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</si>
  <si>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</si>
  <si>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</si>
  <si>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</si>
  <si>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</si>
  <si>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</si>
  <si>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</si>
  <si>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</si>
  <si>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</si>
  <si>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</si>
  <si>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</si>
  <si>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</si>
  <si>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</si>
  <si>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</si>
  <si>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</si>
  <si>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</si>
  <si>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</si>
  <si>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</si>
  <si>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</si>
  <si>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</si>
  <si>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</si>
  <si>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</si>
  <si>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</si>
  <si>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</si>
  <si>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</si>
  <si>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</si>
  <si>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</si>
  <si>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</si>
  <si>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</si>
  <si>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</si>
  <si>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</si>
  <si>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</si>
  <si>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</si>
  <si>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</si>
  <si>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</si>
  <si>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</si>
  <si>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</si>
  <si>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</si>
  <si>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</si>
  <si>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</si>
  <si>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</si>
  <si>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</si>
  <si>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</si>
  <si>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</si>
  <si>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</si>
  <si>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</si>
  <si>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</si>
  <si>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</si>
  <si>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</si>
  <si>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</si>
  <si>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</si>
  <si>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</si>
  <si>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</si>
  <si>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</si>
  <si>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</si>
  <si>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</si>
  <si>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</si>
  <si>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</si>
  <si>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</si>
  <si>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</si>
  <si>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</si>
  <si>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</si>
  <si>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</si>
  <si>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</si>
  <si>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</si>
  <si>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</si>
  <si>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</si>
  <si>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</si>
  <si>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</si>
  <si>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</si>
  <si>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</si>
  <si>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</si>
  <si>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</si>
  <si>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</si>
  <si>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</si>
  <si>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</si>
  <si>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</si>
  <si>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</si>
  <si>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</si>
  <si>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</si>
  <si>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</si>
  <si>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</si>
  <si>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</si>
  <si>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</si>
  <si>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</si>
  <si>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</si>
  <si>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</si>
  <si>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</si>
  <si>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</si>
  <si>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</si>
  <si>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</si>
  <si>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</si>
  <si>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</si>
  <si>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</si>
  <si>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</si>
  <si>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</si>
  <si>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</si>
  <si>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</si>
  <si>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</si>
  <si>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</si>
  <si>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</si>
  <si>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</si>
  <si>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</si>
  <si>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</si>
  <si>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</si>
  <si>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</si>
  <si>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</si>
  <si>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</si>
  <si>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</si>
  <si>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</si>
  <si>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</si>
  <si>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</si>
  <si>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</si>
  <si>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</si>
  <si>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</si>
  <si>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</si>
  <si>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</si>
  <si>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</si>
  <si>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</si>
  <si>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</si>
  <si>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</si>
  <si>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</si>
  <si>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</si>
  <si>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</si>
  <si>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</si>
  <si>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</si>
  <si>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</si>
  <si>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</si>
  <si>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</si>
  <si>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</si>
  <si>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</si>
  <si>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</si>
  <si>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</si>
  <si>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</si>
  <si>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</si>
  <si>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</si>
  <si>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</si>
  <si>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</si>
  <si>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</si>
  <si>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</si>
  <si>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</si>
  <si>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</si>
  <si>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</si>
  <si>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</si>
  <si>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</si>
  <si>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</si>
  <si>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</si>
  <si>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</si>
  <si>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</si>
  <si>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</si>
  <si>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</si>
  <si>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</si>
  <si>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</si>
  <si>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</si>
  <si>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</si>
  <si>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</si>
  <si>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</si>
  <si>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</si>
  <si>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</si>
  <si>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</si>
  <si>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</si>
  <si>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</si>
  <si>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</si>
  <si>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</si>
  <si>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</si>
  <si>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</si>
  <si>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</si>
  <si>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</si>
  <si>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</si>
  <si>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</si>
  <si>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</si>
  <si>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</si>
  <si>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</si>
  <si>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</si>
  <si>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</si>
  <si>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</si>
  <si>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</si>
  <si>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</si>
  <si>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</si>
  <si>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</si>
  <si>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</si>
  <si>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</si>
  <si>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</si>
  <si>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</si>
  <si>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</si>
  <si>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</si>
  <si>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</si>
  <si>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</si>
  <si>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</si>
  <si>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</si>
  <si>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</si>
  <si>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</si>
  <si>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</si>
  <si>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</si>
  <si>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</si>
  <si>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</si>
  <si>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</si>
  <si>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</si>
  <si>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</si>
  <si>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</si>
  <si>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</si>
  <si>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</si>
  <si>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</si>
  <si>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</si>
  <si>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</si>
  <si>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</si>
  <si>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</si>
  <si>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</si>
  <si>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</si>
  <si>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</si>
  <si>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</si>
  <si>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</si>
  <si>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</si>
  <si>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</si>
  <si>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</si>
  <si>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</si>
  <si>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</si>
  <si>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</si>
  <si>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</si>
  <si>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</si>
  <si>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</si>
  <si>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</si>
  <si>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</si>
  <si>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</si>
  <si>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</si>
  <si>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</si>
  <si>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</si>
  <si>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</si>
  <si>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</si>
  <si>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</si>
  <si>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</si>
  <si>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</si>
  <si>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</si>
  <si>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</si>
  <si>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</si>
  <si>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</si>
  <si>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</si>
  <si>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</si>
  <si>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</si>
  <si>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</si>
  <si>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</si>
  <si>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</si>
  <si>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</si>
  <si>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</si>
  <si>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</si>
  <si>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</si>
  <si>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</si>
  <si>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</si>
  <si>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</si>
  <si>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</si>
  <si>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</si>
  <si>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</si>
  <si>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</si>
  <si>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</si>
  <si>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</si>
  <si>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</si>
  <si>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</si>
  <si>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</si>
  <si>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</si>
  <si>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</si>
  <si>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</si>
  <si>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</si>
  <si>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</si>
  <si>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</si>
  <si>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</si>
  <si>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</si>
  <si>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</si>
  <si>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</si>
  <si>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</si>
  <si>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</si>
  <si>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</si>
  <si>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</si>
  <si>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</si>
  <si>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</si>
  <si>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</si>
  <si>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</si>
  <si>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</si>
  <si>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</si>
  <si>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</si>
  <si>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</si>
  <si>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</si>
  <si>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</si>
  <si>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</si>
  <si>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</si>
  <si>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</si>
  <si>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</si>
  <si>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</si>
  <si>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</si>
  <si>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</si>
  <si>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</si>
  <si>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</si>
  <si>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</si>
  <si>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</si>
  <si>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</si>
  <si>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</si>
  <si>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</si>
  <si>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</si>
  <si>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</si>
  <si>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</si>
  <si>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</si>
  <si>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</si>
  <si>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</si>
  <si>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</si>
  <si>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</si>
  <si>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</si>
  <si>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</si>
  <si>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</si>
  <si>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</si>
  <si>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</si>
  <si>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</si>
  <si>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</si>
  <si>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</si>
  <si>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</si>
  <si>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</si>
  <si>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</si>
  <si>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</si>
  <si>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</si>
  <si>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</si>
  <si>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</si>
  <si>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</si>
  <si>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</si>
  <si>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</si>
  <si>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</si>
  <si>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</si>
  <si>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</si>
  <si>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</si>
  <si>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</si>
  <si>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</si>
  <si>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</si>
  <si>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</si>
  <si>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</si>
  <si>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</si>
  <si>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</si>
  <si>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</si>
  <si>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</si>
  <si>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</si>
  <si>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</si>
  <si>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</si>
  <si>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</si>
  <si>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</si>
  <si>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</si>
  <si>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</si>
  <si>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</si>
  <si>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</si>
  <si>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</si>
  <si>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</si>
  <si>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</si>
  <si>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</si>
  <si>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</si>
  <si>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</si>
  <si>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</si>
  <si>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</si>
  <si>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</si>
  <si>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</si>
  <si>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</si>
  <si>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</si>
  <si>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</si>
  <si>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</si>
  <si>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</si>
  <si>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</si>
  <si>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</si>
  <si>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</si>
  <si>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</si>
  <si>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</si>
  <si>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</si>
  <si>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</si>
  <si>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</si>
  <si>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</si>
  <si>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</si>
  <si>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</si>
  <si>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</si>
  <si>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</si>
  <si>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</si>
  <si>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</si>
  <si>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</si>
  <si>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</si>
  <si>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</si>
  <si>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</si>
  <si>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</si>
  <si>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</si>
  <si>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</si>
  <si>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</si>
  <si>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</si>
  <si>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</si>
  <si>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</si>
  <si>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</si>
  <si>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</si>
  <si>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</si>
  <si>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</si>
  <si>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</si>
  <si>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</si>
  <si>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</si>
  <si>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</si>
  <si>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</si>
  <si>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</si>
  <si>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</si>
  <si>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</si>
  <si>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</si>
  <si>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</si>
  <si>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</si>
  <si>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</si>
  <si>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</si>
  <si>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</si>
  <si>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</si>
  <si>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</si>
  <si>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</si>
  <si>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</si>
  <si>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</si>
  <si>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</si>
  <si>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</si>
  <si>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</si>
  <si>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</si>
  <si>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</si>
  <si>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</si>
  <si>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</si>
  <si>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</si>
  <si>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</si>
  <si>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</si>
  <si>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</si>
  <si>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</si>
  <si>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</si>
  <si>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</si>
  <si>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</si>
  <si>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</si>
  <si>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</si>
  <si>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</si>
  <si>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</si>
  <si>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</si>
  <si>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</si>
  <si>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</si>
  <si>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</si>
  <si>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</si>
  <si>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</si>
  <si>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</si>
  <si>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</si>
  <si>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</si>
  <si>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</si>
  <si>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</si>
  <si>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</si>
  <si>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</si>
  <si>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</si>
  <si>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</si>
  <si>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</si>
  <si>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</si>
  <si>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</si>
  <si>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</si>
  <si>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</si>
  <si>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</si>
  <si>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</si>
  <si>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</si>
  <si>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</si>
  <si>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</si>
  <si>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</si>
  <si>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</si>
  <si>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</si>
  <si>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</si>
  <si>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</si>
  <si>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</si>
  <si>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</si>
  <si>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</si>
  <si>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</si>
  <si>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</si>
  <si>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</si>
  <si>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</si>
  <si>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</si>
  <si>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</si>
  <si>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</si>
  <si>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</si>
  <si>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</si>
  <si>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</si>
  <si>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</si>
  <si>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</si>
  <si>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</si>
  <si>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</si>
  <si>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</si>
  <si>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</si>
  <si>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</si>
  <si>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</si>
  <si>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</si>
  <si>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</si>
  <si>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</si>
  <si>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</si>
  <si>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</si>
  <si>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</si>
  <si>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</si>
  <si>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</si>
  <si>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</si>
  <si>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</si>
  <si>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</si>
  <si>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</si>
  <si>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</si>
  <si>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</si>
  <si>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</si>
  <si>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</si>
  <si>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</si>
  <si>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</si>
  <si>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</si>
  <si>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</si>
  <si>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</si>
  <si>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</si>
  <si>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</si>
  <si>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</si>
  <si>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</si>
  <si>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</si>
  <si>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</si>
  <si>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</si>
  <si>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</si>
  <si>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</si>
  <si>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</si>
  <si>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</si>
  <si>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</si>
  <si>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</si>
  <si>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</si>
  <si>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</si>
  <si>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</si>
  <si>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</si>
  <si>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</si>
  <si>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</si>
  <si>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</si>
  <si>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</si>
  <si>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</si>
  <si>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</si>
  <si>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</si>
  <si>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</si>
  <si>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</si>
  <si>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</si>
  <si>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</si>
  <si>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</si>
  <si>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</si>
  <si>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</si>
  <si>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</si>
  <si>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</si>
  <si>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</si>
  <si>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</si>
  <si>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</si>
  <si>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</si>
  <si>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</si>
  <si>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</si>
  <si>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</si>
  <si>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</si>
  <si>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</si>
  <si>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</si>
  <si>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</si>
  <si>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</si>
  <si>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</si>
  <si>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</si>
  <si>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</si>
  <si>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</si>
  <si>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</si>
  <si>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</si>
  <si>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</si>
  <si>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</si>
  <si>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</si>
  <si>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</si>
  <si>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</si>
  <si>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</si>
  <si>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</si>
  <si>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</si>
  <si>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</si>
  <si>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</si>
  <si>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</si>
  <si>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</si>
  <si>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</si>
  <si>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</si>
  <si>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</si>
  <si>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</si>
  <si>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</si>
  <si>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</si>
  <si>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</si>
  <si>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</si>
  <si>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</si>
  <si>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</si>
  <si>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</si>
  <si>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</si>
  <si>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</si>
  <si>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</si>
  <si>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</si>
  <si>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</si>
  <si>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</si>
  <si>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</si>
  <si>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</si>
  <si>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</si>
  <si>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</si>
  <si>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</si>
  <si>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</si>
  <si>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</si>
  <si>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</si>
  <si>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</si>
  <si>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</si>
  <si>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</si>
  <si>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</si>
  <si>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</si>
  <si>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</si>
  <si>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</si>
  <si>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</si>
  <si>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</si>
  <si>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</si>
  <si>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</si>
  <si>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</si>
  <si>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</si>
  <si>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</si>
  <si>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</si>
  <si>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</si>
  <si>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</si>
  <si>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</si>
  <si>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</si>
  <si>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</si>
  <si>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</si>
  <si>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</si>
  <si>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</si>
  <si>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</si>
  <si>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</si>
  <si>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</si>
  <si>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</si>
  <si>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</si>
  <si>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</si>
  <si>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</si>
  <si>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</si>
  <si>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</si>
  <si>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</si>
  <si>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</si>
  <si>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</si>
  <si>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</si>
  <si>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</si>
  <si>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</si>
  <si>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</si>
  <si>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</si>
  <si>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</si>
  <si>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</si>
  <si>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</si>
  <si>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</si>
  <si>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</si>
  <si>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</si>
  <si>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</si>
  <si>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</si>
  <si>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</si>
  <si>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</si>
  <si>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</si>
  <si>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</si>
  <si>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</si>
  <si>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</si>
  <si>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</si>
  <si>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</si>
  <si>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</si>
  <si>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</si>
  <si>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</si>
  <si>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</si>
  <si>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</si>
  <si>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</si>
  <si>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</si>
  <si>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</si>
  <si>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</si>
  <si>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</si>
  <si>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</si>
  <si>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</si>
  <si>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</si>
  <si>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</si>
  <si>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</si>
  <si>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</si>
  <si>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</si>
  <si>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</si>
  <si>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</si>
  <si>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</si>
  <si>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</si>
  <si>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</si>
  <si>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</si>
  <si>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</si>
  <si>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</si>
  <si>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</si>
  <si>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</si>
  <si>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</si>
  <si>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</si>
  <si>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</si>
  <si>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</si>
  <si>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</si>
  <si>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</si>
  <si>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</si>
  <si>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</si>
  <si>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</si>
  <si>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</si>
  <si>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</si>
  <si>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</si>
  <si>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</si>
  <si>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</si>
  <si>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</si>
  <si>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</si>
  <si>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</si>
  <si>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</si>
  <si>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</si>
  <si>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</si>
  <si>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</si>
  <si>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</si>
  <si>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</si>
  <si>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</si>
  <si>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</si>
  <si>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</si>
  <si>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</si>
  <si>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</si>
  <si>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</si>
  <si>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</si>
  <si>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</si>
  <si>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</si>
  <si>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</si>
  <si>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</si>
  <si>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</si>
  <si>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</si>
  <si>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</si>
  <si>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</si>
  <si>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</si>
  <si>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</si>
  <si>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</si>
  <si>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</si>
  <si>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</si>
  <si>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</si>
  <si>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</si>
  <si>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</si>
  <si>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</si>
  <si>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</si>
  <si>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</si>
  <si>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</si>
  <si>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</si>
  <si>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</si>
  <si>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</si>
  <si>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</si>
  <si>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</si>
  <si>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</si>
  <si>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</si>
  <si>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</si>
  <si>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</si>
  <si>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</si>
  <si>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</si>
  <si>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</si>
  <si>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</si>
  <si>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</si>
  <si>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</si>
  <si>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</si>
  <si>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</si>
  <si>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</si>
  <si>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</si>
  <si>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</si>
  <si>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</si>
  <si>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</si>
  <si>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</si>
  <si>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</si>
  <si>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</si>
  <si>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</si>
  <si>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</si>
  <si>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</si>
  <si>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</si>
  <si>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</si>
  <si>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</si>
  <si>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</si>
  <si>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</si>
  <si>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</si>
  <si>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</si>
  <si>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</si>
  <si>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</si>
  <si>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</si>
  <si>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</si>
  <si>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</si>
  <si>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</si>
  <si>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</si>
  <si>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</si>
  <si>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</si>
  <si>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</si>
  <si>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</si>
  <si>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</si>
  <si>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</si>
  <si>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</si>
  <si>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</si>
  <si>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</si>
  <si>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</si>
  <si>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</si>
  <si>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</si>
  <si>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</si>
  <si>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</si>
  <si>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</si>
  <si>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</si>
  <si>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</si>
  <si>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</si>
  <si>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</si>
  <si>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</si>
  <si>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</si>
  <si>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</si>
  <si>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</si>
  <si>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</si>
  <si>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</si>
  <si>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</si>
  <si>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</si>
  <si>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</si>
  <si>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</si>
  <si>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</si>
  <si>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</si>
  <si>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</si>
  <si>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</si>
  <si>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</si>
  <si>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</si>
  <si>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</si>
  <si>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</si>
  <si>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</si>
  <si>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</si>
  <si>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</si>
  <si>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</si>
  <si>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</si>
  <si>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</si>
  <si>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</si>
  <si>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</si>
  <si>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</si>
  <si>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</si>
  <si>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</si>
  <si>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</si>
  <si>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</si>
  <si>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</si>
  <si>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</si>
  <si>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</si>
  <si>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</si>
  <si>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</si>
  <si>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</si>
  <si>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</si>
  <si>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</si>
  <si>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</si>
  <si>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</si>
  <si>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</si>
  <si>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</si>
  <si>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</si>
  <si>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</si>
  <si>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</si>
  <si>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</si>
  <si>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</si>
  <si>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</si>
  <si>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</si>
  <si>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</si>
  <si>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</si>
  <si>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</si>
  <si>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</si>
  <si>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</si>
  <si>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</si>
  <si>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</si>
  <si>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</si>
  <si>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</si>
  <si>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</si>
  <si>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</si>
  <si>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</si>
  <si>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</si>
  <si>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</si>
  <si>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</si>
  <si>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</si>
  <si>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</si>
  <si>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</si>
  <si>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</si>
  <si>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</si>
  <si>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</si>
  <si>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</si>
  <si>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</si>
  <si>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</si>
  <si>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</si>
  <si>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</si>
  <si>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</si>
  <si>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</si>
  <si>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</si>
  <si>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</si>
  <si>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</si>
  <si>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</si>
  <si>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</si>
  <si>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</si>
  <si>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</si>
  <si>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</si>
  <si>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</si>
  <si>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</si>
  <si>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</si>
  <si>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</si>
  <si>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</si>
  <si>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</si>
  <si>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</si>
  <si>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</si>
  <si>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</si>
  <si>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</si>
  <si>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</si>
  <si>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</si>
  <si>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</si>
  <si>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</si>
  <si>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</si>
  <si>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</si>
  <si>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</si>
  <si>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</si>
  <si>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</si>
  <si>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</si>
  <si>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</si>
  <si>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</si>
  <si>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</si>
  <si>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</si>
  <si>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</si>
  <si>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</si>
  <si>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</si>
  <si>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</si>
  <si>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</si>
  <si>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</si>
  <si>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</si>
  <si>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</si>
  <si>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</si>
  <si>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</si>
  <si>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</si>
  <si>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</si>
  <si>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</si>
  <si>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</si>
  <si>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</si>
  <si>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</si>
  <si>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</si>
  <si>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</si>
  <si>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</si>
  <si>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</si>
  <si>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</si>
  <si>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</si>
  <si>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</si>
  <si>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</si>
  <si>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</si>
  <si>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</si>
  <si>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</si>
  <si>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</si>
  <si>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</si>
  <si>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</si>
  <si>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</si>
  <si>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</si>
  <si>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</si>
  <si>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</si>
  <si>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</si>
  <si>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</si>
  <si>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</si>
  <si>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</si>
  <si>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</si>
  <si>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</si>
  <si>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</si>
  <si>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</si>
  <si>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</si>
  <si>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</si>
  <si>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</si>
  <si>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</si>
  <si>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</si>
  <si>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</si>
  <si>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</si>
  <si>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</si>
  <si>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</si>
  <si>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</si>
  <si>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</si>
  <si>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</si>
  <si>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</si>
  <si>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</si>
  <si>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</si>
  <si>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</si>
  <si>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</si>
  <si>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</si>
  <si>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</si>
  <si>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</si>
  <si>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</si>
  <si>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</si>
  <si>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</si>
  <si>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</si>
  <si>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</si>
  <si>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</si>
  <si>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</si>
  <si>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</si>
  <si>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</si>
  <si>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</si>
  <si>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</si>
  <si>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</si>
  <si>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</si>
  <si>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</si>
  <si>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</si>
  <si>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</si>
  <si>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</si>
  <si>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</si>
  <si>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</si>
  <si>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</si>
  <si>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</si>
  <si>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</si>
  <si>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</si>
  <si>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</si>
  <si>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</si>
  <si>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</si>
  <si>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</si>
  <si>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</si>
  <si>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</si>
  <si>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</si>
  <si>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</si>
  <si>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</si>
  <si>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</si>
  <si>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</si>
  <si>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</si>
  <si>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</si>
  <si>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</si>
  <si>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</si>
  <si>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</si>
  <si>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</si>
  <si>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</si>
  <si>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</si>
  <si>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</si>
  <si>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</si>
  <si>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</si>
  <si>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</si>
  <si>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</si>
  <si>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</si>
  <si>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</si>
  <si>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</si>
  <si>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</si>
  <si>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</si>
  <si>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</si>
  <si>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</si>
  <si>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</si>
  <si>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</si>
  <si>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</si>
  <si>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</si>
  <si>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</si>
  <si>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</si>
  <si>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</si>
  <si>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</si>
  <si>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</si>
  <si>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</si>
  <si>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</si>
  <si>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</si>
  <si>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</si>
  <si>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</si>
  <si>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</si>
  <si>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</si>
  <si>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</si>
  <si>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</si>
  <si>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</si>
  <si>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</si>
  <si>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</si>
  <si>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</si>
  <si>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</si>
  <si>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</si>
  <si>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</si>
  <si>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</si>
  <si>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</si>
  <si>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</si>
  <si>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</si>
  <si>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</si>
  <si>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</si>
  <si>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</si>
  <si>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</si>
  <si>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</si>
  <si>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</si>
  <si>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</si>
  <si>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</si>
  <si>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</si>
  <si>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</si>
  <si>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</si>
  <si>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</si>
  <si>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</si>
  <si>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</si>
  <si>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</si>
  <si>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</si>
  <si>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</si>
  <si>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</si>
  <si>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</si>
  <si>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</si>
  <si>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</si>
  <si>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</si>
  <si>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</si>
  <si>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</si>
  <si>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</si>
  <si>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</si>
  <si>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</si>
  <si>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</si>
  <si>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</si>
  <si>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</si>
  <si>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</si>
  <si>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</si>
  <si>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</si>
  <si>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</si>
  <si>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</si>
  <si>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</si>
  <si>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</si>
  <si>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</si>
  <si>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</si>
  <si>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</si>
  <si>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</si>
  <si>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</si>
  <si>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</si>
  <si>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</si>
  <si>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</si>
  <si>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</si>
  <si>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</si>
  <si>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</si>
  <si>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</si>
  <si>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</si>
  <si>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</si>
  <si>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</si>
  <si>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</si>
  <si>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</si>
  <si>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</si>
  <si>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</si>
  <si>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</si>
  <si>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</si>
  <si>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</si>
  <si>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</si>
  <si>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</si>
  <si>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</si>
  <si>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</si>
  <si>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</si>
  <si>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</si>
  <si>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</si>
  <si>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</si>
  <si>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</si>
  <si>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</si>
  <si>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</si>
  <si>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</si>
  <si>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</si>
  <si>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</si>
  <si>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</si>
  <si>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</si>
  <si>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</si>
  <si>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</si>
  <si>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</si>
  <si>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</si>
  <si>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</si>
  <si>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</si>
  <si>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</si>
  <si>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</si>
  <si>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</si>
  <si>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</si>
  <si>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</si>
  <si>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</si>
  <si>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</si>
  <si>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</si>
  <si>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</si>
  <si>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</si>
  <si>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</si>
  <si>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</si>
  <si>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</si>
  <si>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</si>
  <si>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</si>
  <si>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</si>
  <si>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</si>
  <si>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</si>
  <si>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</si>
  <si>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</si>
  <si>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</si>
  <si>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</si>
  <si>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</si>
  <si>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</si>
  <si>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</si>
  <si>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</si>
  <si>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</si>
  <si>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</si>
  <si>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</si>
  <si>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</si>
  <si>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</si>
  <si>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</si>
  <si>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</si>
  <si>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</si>
  <si>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</si>
  <si>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</si>
  <si>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</si>
  <si>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</si>
  <si>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</si>
  <si>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</si>
  <si>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</si>
  <si>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</si>
  <si>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</si>
  <si>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</si>
  <si>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</si>
  <si>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</si>
  <si>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</si>
  <si>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</si>
  <si>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</si>
  <si>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</si>
  <si>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</si>
  <si>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</si>
  <si>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</si>
  <si>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</si>
  <si>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</si>
  <si>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</si>
  <si>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</si>
  <si>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</si>
  <si>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</si>
  <si>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</si>
  <si>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</si>
  <si>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</si>
  <si>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</si>
  <si>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</si>
  <si>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</si>
  <si>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</si>
  <si>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</si>
  <si>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</si>
  <si>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</si>
  <si>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</si>
  <si>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</si>
  <si>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</si>
  <si>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</si>
  <si>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</si>
  <si>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</si>
  <si>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</si>
  <si>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</si>
  <si>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</si>
  <si>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</si>
  <si>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</si>
  <si>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</si>
  <si>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</si>
  <si>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</si>
  <si>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</si>
  <si>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</si>
  <si>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</si>
  <si>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</si>
  <si>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</si>
  <si>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</si>
  <si>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</si>
  <si>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</si>
  <si>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</si>
  <si>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</si>
  <si>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</si>
  <si>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</si>
  <si>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</si>
  <si>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</si>
  <si>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</si>
  <si>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</si>
  <si>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</si>
  <si>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</si>
  <si>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</si>
  <si>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</si>
  <si>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</si>
  <si>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</si>
  <si>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</si>
  <si>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</si>
  <si>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</si>
  <si>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</si>
  <si>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</si>
  <si>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</si>
  <si>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</si>
  <si>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</si>
  <si>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</si>
  <si>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</si>
  <si>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</si>
  <si>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</si>
  <si>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</si>
  <si>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</si>
  <si>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</si>
  <si>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</si>
  <si>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</si>
  <si>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</si>
  <si>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</si>
  <si>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</si>
  <si>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</si>
  <si>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</si>
  <si>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</si>
  <si>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</si>
  <si>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</si>
  <si>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</si>
  <si>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</si>
  <si>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</si>
  <si>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</si>
  <si>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</si>
  <si>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</si>
  <si>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</si>
  <si>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</si>
  <si>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</si>
  <si>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</si>
  <si>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</si>
  <si>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</si>
  <si>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</si>
  <si>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</si>
  <si>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</si>
  <si>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</si>
  <si>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</si>
  <si>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</si>
  <si>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</si>
  <si>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</si>
  <si>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</si>
  <si>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</si>
  <si>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</si>
  <si>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</si>
  <si>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</si>
  <si>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</si>
  <si>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</si>
  <si>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</si>
  <si>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</si>
  <si>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</si>
  <si>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</si>
  <si>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</si>
  <si>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</si>
  <si>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</si>
  <si>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</si>
  <si>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</si>
  <si>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</si>
  <si>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</si>
  <si>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</si>
  <si>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</si>
  <si>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</si>
  <si>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</si>
  <si>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</si>
  <si>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</si>
  <si>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</si>
  <si>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</si>
  <si>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</si>
  <si>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</si>
  <si>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</si>
  <si>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</si>
  <si>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</si>
  <si>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</si>
  <si>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</si>
  <si>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</si>
  <si>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</si>
  <si>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</si>
  <si>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</si>
  <si>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</si>
  <si>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</si>
  <si>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</si>
  <si>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</si>
  <si>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</si>
  <si>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</si>
  <si>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</si>
  <si>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</si>
  <si>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</si>
  <si>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</si>
  <si>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</si>
  <si>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</si>
  <si>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</si>
  <si>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</si>
  <si>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</si>
  <si>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</si>
  <si>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</si>
  <si>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</si>
  <si>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</si>
  <si>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</si>
  <si>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</si>
  <si>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</si>
  <si>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</si>
  <si>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</si>
  <si>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</si>
  <si>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</si>
  <si>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</si>
  <si>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</si>
  <si>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</si>
  <si>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</si>
  <si>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</si>
  <si>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</si>
  <si>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</si>
  <si>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</si>
  <si>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</si>
  <si>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</si>
  <si>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</si>
  <si>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</si>
  <si>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</si>
  <si>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</si>
  <si>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</si>
  <si>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</si>
  <si>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</si>
  <si>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</si>
  <si>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</si>
  <si>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</si>
  <si>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</si>
  <si>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</si>
  <si>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</si>
  <si>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</si>
  <si>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</si>
  <si>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</si>
  <si>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</si>
  <si>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</si>
  <si>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</si>
  <si>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</si>
  <si>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</si>
  <si>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</si>
  <si>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</si>
  <si>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</si>
  <si>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</si>
  <si>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</si>
  <si>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</si>
  <si>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</si>
  <si>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</si>
  <si>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</si>
  <si>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</si>
  <si>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</si>
  <si>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</si>
  <si>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</si>
  <si>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</si>
  <si>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</si>
  <si>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</si>
  <si>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</si>
  <si>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</si>
  <si>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</si>
  <si>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</si>
  <si>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</si>
  <si>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</si>
  <si>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</si>
  <si>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</si>
  <si>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</si>
  <si>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</si>
  <si>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</si>
  <si>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</si>
  <si>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</si>
  <si>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</si>
  <si>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</si>
  <si>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</si>
  <si>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</si>
  <si>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</si>
  <si>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</si>
  <si>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</si>
  <si>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</si>
  <si>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</si>
  <si>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</si>
  <si>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</si>
  <si>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</si>
  <si>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</si>
  <si>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</si>
  <si>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</si>
  <si>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</si>
  <si>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</si>
  <si>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</si>
  <si>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</si>
  <si>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</si>
  <si>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</si>
  <si>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</si>
  <si>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</si>
  <si>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</si>
  <si>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</si>
  <si>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</si>
  <si>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</si>
  <si>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</si>
  <si>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</si>
  <si>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</si>
  <si>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</si>
  <si>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</si>
  <si>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</si>
  <si>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</si>
  <si>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</si>
  <si>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</si>
  <si>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</si>
  <si>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</si>
  <si>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</si>
  <si>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</si>
  <si>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</si>
  <si>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</si>
  <si>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</si>
  <si>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</si>
  <si>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</si>
  <si>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</si>
  <si>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</si>
  <si>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</si>
  <si>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</si>
  <si>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</si>
  <si>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</si>
  <si>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</si>
  <si>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</si>
  <si>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</si>
  <si>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</si>
  <si>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</si>
  <si>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</si>
  <si>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</si>
  <si>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</si>
  <si>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</si>
  <si>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</si>
  <si>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</si>
  <si>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</si>
  <si>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</si>
  <si>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</si>
  <si>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</si>
  <si>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</si>
  <si>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</si>
  <si>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</si>
  <si>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</si>
  <si>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</si>
  <si>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</si>
  <si>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</si>
  <si>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</si>
  <si>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</si>
  <si>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</si>
  <si>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</si>
  <si>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</si>
  <si>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</si>
  <si>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</si>
  <si>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</si>
  <si>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</si>
  <si>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</si>
  <si>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</si>
  <si>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</si>
  <si>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</si>
  <si>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</si>
  <si>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</si>
  <si>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</si>
  <si>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</si>
  <si>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</si>
  <si>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</si>
  <si>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</si>
  <si>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</si>
  <si>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</si>
  <si>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</si>
  <si>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</si>
  <si>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</si>
  <si>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</si>
  <si>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</si>
  <si>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</si>
  <si>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</si>
  <si>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</si>
  <si>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</si>
  <si>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</si>
  <si>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</si>
  <si>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</si>
  <si>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</si>
  <si>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</si>
  <si>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</si>
  <si>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</si>
  <si>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</si>
  <si>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</si>
  <si>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</si>
  <si>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</si>
  <si>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</si>
  <si>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</si>
  <si>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</si>
  <si>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</si>
  <si>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</si>
  <si>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</si>
  <si>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</si>
  <si>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</si>
  <si>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</si>
  <si>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</si>
  <si>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</si>
  <si>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</si>
  <si>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</si>
  <si>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</si>
  <si>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</si>
  <si>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</si>
  <si>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</si>
  <si>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</si>
  <si>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</si>
  <si>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</si>
  <si>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</si>
  <si>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</si>
  <si>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</si>
  <si>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</si>
  <si>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</si>
  <si>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</si>
  <si>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</si>
  <si>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</si>
  <si>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</si>
  <si>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</si>
  <si>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</si>
  <si>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</si>
  <si>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</si>
  <si>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</si>
  <si>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</si>
  <si>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</si>
  <si>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</si>
  <si>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</si>
  <si>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</si>
  <si>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</si>
  <si>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</si>
  <si>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</si>
  <si>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</si>
  <si>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</si>
  <si>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</si>
  <si>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</si>
  <si>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</si>
  <si>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</si>
  <si>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</si>
  <si>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</si>
  <si>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</si>
  <si>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</si>
  <si>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</si>
  <si>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</si>
  <si>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</si>
  <si>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</si>
  <si>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</si>
  <si>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</si>
  <si>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</si>
  <si>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</si>
  <si>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</si>
  <si>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</si>
  <si>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</si>
  <si>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</si>
  <si>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</si>
  <si>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</si>
  <si>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</si>
  <si>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</si>
  <si>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</si>
  <si>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</si>
  <si>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</si>
  <si>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</si>
  <si>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</si>
  <si>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</si>
  <si>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</si>
  <si>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</si>
  <si>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</si>
  <si>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</si>
  <si>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</si>
  <si>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</si>
  <si>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</si>
  <si>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</si>
  <si>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</si>
  <si>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</si>
  <si>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</si>
  <si>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</si>
  <si>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</si>
  <si>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</si>
  <si>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</si>
  <si>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</si>
  <si>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</si>
  <si>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</si>
  <si>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</si>
  <si>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</si>
  <si>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</si>
  <si>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</si>
  <si>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</si>
  <si>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</si>
  <si>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</si>
  <si>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</si>
  <si>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</si>
  <si>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</si>
  <si>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</si>
  <si>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</si>
  <si>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</si>
  <si>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</si>
  <si>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</si>
  <si>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</si>
  <si>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</si>
  <si>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</si>
  <si>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</si>
  <si>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</si>
  <si>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</si>
  <si>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</si>
  <si>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</si>
  <si>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</si>
  <si>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</si>
  <si>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</si>
  <si>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</si>
  <si>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</si>
  <si>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</si>
  <si>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</si>
  <si>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</si>
  <si>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</si>
  <si>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</si>
  <si>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</si>
  <si>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</si>
  <si>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</si>
  <si>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</si>
  <si>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</si>
  <si>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</si>
  <si>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</si>
  <si>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</si>
  <si>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</si>
  <si>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</si>
  <si>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</si>
  <si>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</si>
  <si>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</si>
  <si>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</si>
  <si>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</si>
  <si>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</si>
  <si>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</si>
  <si>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</si>
  <si>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</si>
  <si>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</si>
  <si>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</si>
  <si>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</si>
  <si>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</si>
  <si>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</si>
  <si>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</si>
  <si>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</si>
  <si>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</si>
  <si>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</si>
  <si>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</si>
  <si>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</si>
  <si>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</si>
  <si>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</si>
  <si>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</si>
  <si>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</si>
  <si>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</si>
  <si>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</si>
  <si>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</si>
  <si>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</si>
  <si>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</si>
  <si>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</si>
  <si>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</si>
  <si>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</si>
  <si>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</si>
  <si>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</si>
  <si>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</si>
  <si>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</si>
  <si>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</si>
  <si>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</si>
  <si>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</si>
  <si>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</si>
  <si>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</si>
  <si>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</si>
  <si>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</si>
  <si>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</si>
  <si>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</si>
  <si>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</si>
  <si>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</si>
  <si>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</si>
  <si>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</si>
  <si>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</si>
  <si>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</si>
  <si>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</si>
  <si>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</si>
  <si>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</si>
  <si>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</si>
  <si>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</si>
  <si>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</si>
  <si>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</si>
  <si>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</si>
  <si>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</si>
  <si>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</si>
  <si>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</si>
  <si>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</si>
  <si>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</si>
  <si>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</si>
  <si>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</si>
  <si>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</si>
  <si>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</si>
  <si>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</si>
  <si>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</si>
  <si>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</si>
  <si>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</si>
  <si>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</si>
  <si>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</si>
  <si>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</si>
  <si>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</si>
  <si>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</si>
  <si>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</si>
  <si>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</si>
  <si>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</si>
  <si>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</si>
  <si>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</si>
  <si>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</si>
  <si>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</si>
  <si>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</si>
  <si>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</si>
  <si>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</si>
  <si>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</si>
  <si>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</si>
  <si>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</si>
  <si>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</si>
  <si>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</si>
  <si>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</si>
  <si>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</si>
  <si>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</si>
  <si>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</si>
  <si>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</si>
  <si>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</si>
  <si>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</si>
  <si>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</si>
  <si>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</si>
  <si>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</si>
  <si>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</si>
  <si>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</si>
  <si>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</si>
  <si>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</si>
  <si>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</si>
  <si>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</si>
  <si>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</si>
  <si>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</si>
  <si>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</si>
  <si>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</si>
  <si>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</si>
  <si>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</si>
  <si>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</si>
  <si>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</si>
  <si>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</si>
  <si>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</si>
  <si>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</si>
  <si>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</si>
  <si>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</si>
  <si>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</si>
  <si>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</si>
  <si>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</si>
  <si>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</si>
  <si>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</si>
  <si>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</si>
  <si>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</si>
  <si>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</si>
  <si>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</si>
  <si>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</si>
  <si>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</si>
  <si>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</si>
  <si>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</si>
  <si>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</si>
  <si>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</si>
  <si>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</si>
  <si>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</si>
  <si>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</si>
  <si>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</si>
  <si>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</si>
  <si>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</si>
  <si>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</si>
  <si>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</si>
  <si>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</si>
  <si>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</si>
  <si>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</si>
  <si>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</si>
  <si>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</si>
  <si>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</si>
  <si>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</si>
  <si>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</si>
  <si>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</si>
  <si>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</si>
  <si>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</si>
  <si>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</si>
  <si>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</si>
  <si>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</si>
  <si>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</si>
  <si>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</si>
  <si>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</si>
  <si>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</si>
  <si>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</si>
  <si>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</si>
  <si>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</si>
  <si>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</si>
  <si>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</si>
  <si>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</si>
  <si>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</si>
  <si>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</si>
  <si>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</si>
  <si>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</si>
  <si>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</si>
  <si>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</si>
  <si>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</si>
  <si>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</si>
  <si>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</si>
  <si>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</si>
  <si>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</si>
  <si>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</si>
  <si>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</si>
  <si>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</si>
  <si>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</si>
  <si>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</si>
  <si>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</si>
  <si>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</si>
  <si>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</si>
  <si>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</si>
  <si>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</si>
  <si>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</si>
  <si>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</si>
  <si>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</si>
  <si>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</si>
  <si>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</si>
  <si>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</si>
  <si>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</si>
  <si>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</si>
  <si>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</si>
  <si>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</si>
  <si>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</si>
  <si>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</si>
  <si>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</si>
  <si>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</si>
  <si>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</si>
  <si>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</si>
  <si>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</si>
  <si>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</si>
  <si>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</si>
  <si>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</si>
  <si>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</si>
  <si>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</si>
  <si>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</si>
  <si>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</si>
  <si>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</si>
  <si>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</si>
  <si>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</si>
  <si>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</si>
  <si>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</si>
  <si>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</si>
  <si>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</si>
  <si>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</si>
  <si>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</si>
  <si>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</si>
  <si>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</si>
  <si>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</si>
  <si>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</si>
  <si>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</si>
  <si>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</si>
  <si>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</si>
  <si>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</si>
  <si>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</si>
  <si>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</si>
  <si>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</si>
  <si>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</si>
  <si>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</si>
  <si>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</si>
  <si>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</si>
  <si>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</si>
  <si>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</si>
  <si>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</si>
  <si>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</si>
  <si>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</si>
  <si>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</si>
  <si>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</si>
  <si>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</si>
  <si>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</si>
  <si>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</si>
  <si>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</si>
  <si>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</si>
  <si>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</si>
  <si>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</si>
  <si>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</si>
  <si>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</si>
  <si>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</si>
  <si>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</si>
  <si>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</si>
  <si>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</si>
  <si>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</si>
  <si>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</si>
  <si>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</si>
  <si>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</si>
  <si>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</si>
  <si>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</si>
  <si>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</si>
  <si>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</si>
  <si>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</si>
  <si>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</si>
  <si>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</si>
  <si>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</si>
  <si>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</si>
  <si>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</si>
  <si>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</si>
  <si>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</si>
  <si>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</si>
  <si>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</si>
  <si>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</si>
  <si>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</si>
  <si>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</si>
  <si>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</si>
  <si>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</si>
  <si>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</si>
  <si>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</si>
  <si>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</si>
  <si>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</si>
  <si>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</si>
  <si>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</si>
  <si>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</si>
  <si>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</si>
  <si>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</si>
  <si>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</si>
  <si>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</si>
  <si>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</si>
  <si>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</si>
  <si>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</si>
  <si>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</si>
  <si>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</si>
  <si>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</si>
  <si>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</si>
  <si>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</si>
  <si>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</si>
  <si>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</si>
  <si>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</si>
  <si>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</si>
  <si>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</si>
  <si>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</si>
  <si>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</si>
  <si>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</si>
  <si>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</si>
  <si>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</si>
  <si>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</si>
  <si>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</si>
  <si>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</si>
  <si>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</si>
  <si>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</si>
  <si>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</si>
  <si>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</si>
  <si>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</si>
  <si>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</si>
  <si>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</si>
  <si>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</si>
  <si>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</si>
  <si>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</si>
  <si>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</si>
  <si>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</si>
  <si>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</si>
  <si>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</si>
  <si>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</si>
  <si>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</si>
  <si>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</si>
  <si>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</si>
  <si>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</si>
  <si>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</si>
  <si>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</si>
  <si>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</si>
  <si>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</si>
  <si>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</si>
  <si>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</si>
  <si>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</si>
  <si>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</si>
  <si>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</si>
  <si>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</si>
  <si>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</si>
  <si>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</si>
  <si>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</si>
  <si>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</si>
  <si>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</si>
  <si>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</si>
  <si>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</si>
  <si>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</si>
  <si>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</si>
  <si>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</si>
  <si>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</si>
  <si>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</si>
  <si>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</si>
  <si>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</si>
  <si>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</si>
  <si>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</si>
  <si>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</si>
  <si>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</si>
  <si>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</si>
  <si>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</si>
  <si>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</si>
  <si>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</si>
  <si>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</si>
  <si>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</si>
  <si>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</si>
  <si>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</si>
  <si>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</si>
  <si>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</si>
  <si>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</si>
  <si>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</si>
  <si>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</si>
  <si>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</si>
  <si>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</si>
  <si>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</si>
  <si>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</si>
  <si>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</si>
  <si>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</si>
  <si>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</si>
  <si>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</si>
  <si>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</si>
  <si>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</si>
  <si>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</si>
  <si>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</si>
  <si>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</si>
  <si>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</si>
  <si>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</si>
  <si>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</si>
  <si>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</si>
  <si>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</si>
  <si>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</si>
  <si>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</si>
  <si>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</si>
  <si>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</si>
  <si>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</si>
  <si>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</si>
  <si>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</si>
  <si>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</si>
  <si>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</si>
  <si>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</si>
  <si>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</si>
  <si>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</si>
  <si>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</si>
  <si>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</si>
  <si>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</si>
  <si>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</si>
  <si>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</si>
  <si>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</si>
  <si>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</si>
  <si>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</si>
  <si>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</si>
  <si>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</si>
  <si>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</si>
  <si>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</si>
  <si>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</si>
  <si>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</si>
  <si>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</si>
  <si>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</si>
  <si>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</si>
  <si>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</si>
  <si>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</si>
  <si>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</si>
  <si>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</si>
  <si>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</si>
  <si>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</si>
  <si>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</si>
  <si>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</si>
  <si>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</si>
  <si>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</si>
  <si>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</si>
  <si>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</si>
  <si>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</si>
  <si>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</si>
  <si>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</si>
  <si>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</si>
  <si>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</si>
  <si>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</si>
  <si>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</si>
  <si>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</si>
  <si>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</si>
  <si>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</si>
  <si>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</si>
  <si>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</si>
  <si>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</si>
  <si>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</si>
  <si>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</si>
  <si>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</si>
  <si>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</si>
  <si>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</si>
  <si>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</si>
  <si>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</si>
  <si>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</si>
  <si>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</si>
  <si>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</si>
  <si>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</si>
  <si>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</si>
  <si>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</si>
  <si>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</si>
  <si>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</si>
  <si>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</si>
  <si>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</si>
  <si>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</si>
  <si>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</si>
  <si>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</si>
  <si>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</si>
  <si>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</si>
  <si>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</si>
  <si>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</si>
  <si>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</si>
  <si>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</si>
  <si>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</si>
  <si>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</si>
  <si>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</si>
  <si>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</si>
  <si>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</si>
  <si>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</si>
  <si>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</si>
  <si>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</si>
  <si>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</si>
  <si>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</si>
  <si>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</si>
  <si>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</si>
  <si>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</si>
  <si>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</si>
  <si>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</si>
  <si>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</si>
  <si>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</si>
  <si>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</si>
  <si>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</si>
  <si>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</si>
  <si>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</si>
  <si>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</si>
  <si>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</si>
  <si>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</si>
  <si>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</si>
  <si>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</si>
  <si>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</si>
  <si>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</si>
  <si>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</si>
  <si>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</si>
  <si>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</si>
  <si>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</si>
  <si>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</si>
  <si>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</si>
  <si>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</si>
  <si>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</si>
  <si>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</si>
  <si>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</si>
  <si>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</si>
  <si>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</si>
  <si>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</si>
  <si>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</si>
  <si>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</si>
  <si>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</si>
  <si>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</si>
  <si>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</si>
  <si>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</si>
  <si>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</si>
  <si>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</si>
  <si>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</si>
  <si>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</si>
  <si>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</si>
  <si>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</si>
  <si>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</si>
  <si>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</si>
  <si>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</si>
  <si>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</si>
  <si>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</si>
  <si>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</si>
  <si>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</si>
  <si>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</si>
  <si>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</si>
  <si>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</si>
  <si>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</si>
  <si>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</si>
  <si>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</si>
  <si>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</si>
  <si>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</si>
  <si>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</si>
  <si>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</si>
  <si>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</si>
  <si>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</si>
  <si>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</si>
  <si>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</si>
  <si>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</si>
  <si>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</si>
  <si>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</si>
  <si>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</si>
  <si>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</si>
  <si>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</si>
  <si>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</si>
  <si>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</si>
  <si>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</si>
  <si>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</si>
  <si>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</si>
  <si>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</si>
  <si>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</si>
  <si>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</si>
  <si>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</si>
  <si>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</si>
  <si>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</si>
  <si>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</si>
  <si>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</si>
  <si>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</si>
  <si>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</si>
  <si>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</si>
  <si>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</si>
  <si>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</si>
  <si>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</si>
  <si>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</si>
  <si>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</si>
  <si>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</si>
  <si>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</si>
  <si>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</si>
  <si>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</si>
  <si>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</si>
  <si>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</si>
  <si>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</si>
  <si>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</si>
  <si>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</si>
  <si>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</si>
  <si>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</si>
  <si>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</si>
  <si>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</si>
  <si>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</si>
  <si>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</si>
  <si>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</si>
  <si>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</si>
  <si>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</si>
  <si>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</si>
  <si>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</si>
  <si>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</si>
  <si>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</si>
  <si>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</si>
  <si>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</si>
  <si>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</si>
  <si>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</si>
  <si>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</si>
  <si>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</si>
  <si>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</si>
  <si>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</si>
  <si>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</si>
  <si>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</si>
  <si>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</si>
  <si>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</si>
  <si>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</si>
  <si>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</si>
  <si>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</si>
  <si>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</si>
  <si>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</si>
  <si>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</si>
  <si>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</si>
  <si>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</si>
  <si>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</si>
  <si>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</si>
  <si>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</si>
  <si>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</si>
  <si>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</si>
  <si>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</si>
  <si>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</si>
  <si>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</si>
  <si>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</si>
  <si>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</si>
  <si>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</si>
  <si>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</si>
  <si>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</si>
  <si>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</si>
  <si>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</si>
  <si>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</si>
  <si>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</si>
  <si>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</si>
  <si>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</si>
  <si>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</si>
  <si>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</si>
  <si>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</si>
  <si>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</si>
  <si>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</si>
  <si>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</si>
  <si>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</si>
  <si>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</si>
  <si>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</si>
  <si>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</si>
  <si>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</si>
  <si>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</si>
  <si>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</si>
  <si>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</si>
  <si>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</si>
  <si>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</si>
  <si>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</si>
  <si>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</si>
  <si>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</si>
  <si>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</si>
  <si>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</si>
  <si>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</si>
  <si>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</si>
  <si>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</si>
  <si>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</si>
  <si>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</si>
  <si>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</si>
  <si>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</si>
  <si>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</si>
  <si>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</si>
  <si>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</si>
  <si>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</si>
  <si>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</si>
  <si>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</si>
  <si>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</si>
  <si>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</si>
  <si>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</si>
  <si>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</si>
  <si>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</si>
  <si>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</si>
  <si>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</si>
  <si>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</si>
  <si>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</si>
  <si>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</si>
  <si>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</si>
  <si>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</si>
  <si>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</si>
  <si>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</si>
  <si>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</si>
  <si>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</si>
  <si>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</si>
  <si>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</si>
  <si>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</si>
  <si>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</si>
  <si>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</si>
  <si>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</si>
  <si>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</si>
  <si>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</si>
  <si>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</si>
  <si>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</si>
  <si>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</si>
  <si>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</si>
  <si>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</si>
  <si>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</si>
  <si>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</si>
  <si>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</si>
  <si>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</si>
  <si>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</si>
  <si>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</si>
  <si>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</si>
  <si>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</si>
  <si>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</si>
  <si>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</si>
  <si>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</si>
  <si>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</si>
  <si>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</si>
  <si>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</si>
  <si>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</si>
  <si>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</si>
  <si>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</si>
  <si>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</si>
  <si>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</si>
  <si>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</si>
  <si>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</si>
  <si>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</si>
  <si>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</si>
  <si>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</si>
  <si>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</si>
  <si>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</si>
  <si>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</si>
  <si>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</si>
  <si>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</si>
  <si>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</si>
  <si>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</si>
  <si>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</si>
  <si>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</si>
  <si>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</si>
  <si>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</si>
  <si>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</si>
  <si>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</si>
  <si>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</si>
  <si>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</si>
  <si>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</si>
  <si>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</si>
  <si>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</si>
  <si>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</si>
  <si>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</si>
  <si>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</si>
  <si>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</si>
  <si>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</si>
  <si>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</si>
  <si>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</si>
  <si>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</si>
  <si>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</si>
  <si>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</si>
  <si>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</si>
  <si>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</si>
  <si>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</si>
  <si>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</si>
  <si>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</si>
  <si>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</si>
  <si>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</si>
  <si>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</si>
  <si>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</si>
  <si>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</si>
  <si>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</si>
  <si>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</si>
  <si>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</si>
  <si>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</si>
  <si>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</si>
  <si>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</si>
  <si>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</si>
  <si>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</si>
  <si>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</si>
  <si>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</si>
  <si>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</si>
  <si>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</si>
  <si>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</si>
  <si>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</si>
  <si>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</si>
  <si>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</si>
  <si>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</si>
  <si>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</si>
  <si>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</si>
  <si>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</si>
  <si>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</si>
  <si>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</si>
  <si>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</si>
  <si>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</si>
  <si>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</si>
  <si>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</si>
  <si>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</si>
  <si>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</si>
  <si>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</si>
  <si>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</si>
  <si>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</si>
  <si>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</si>
  <si>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</si>
  <si>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</si>
  <si>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</si>
  <si>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</si>
  <si>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</si>
  <si>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</si>
  <si>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</si>
  <si>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</si>
  <si>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</si>
  <si>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</si>
  <si>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</si>
  <si>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</si>
  <si>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</si>
  <si>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</si>
  <si>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</si>
  <si>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</si>
  <si>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</si>
  <si>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</si>
  <si>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</si>
  <si>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</si>
  <si>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</si>
  <si>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</si>
  <si>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</si>
  <si>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</si>
  <si>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</si>
  <si>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</si>
  <si>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</si>
  <si>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</si>
  <si>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</si>
  <si>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</si>
  <si>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</si>
  <si>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</si>
  <si>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</si>
  <si>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</si>
  <si>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</si>
  <si>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</si>
  <si>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</si>
  <si>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</si>
  <si>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</si>
  <si>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</si>
  <si>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</si>
  <si>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</si>
  <si>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</si>
  <si>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</si>
  <si>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</si>
  <si>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</si>
  <si>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</si>
  <si>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</si>
  <si>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</si>
  <si>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</si>
  <si>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</si>
  <si>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</si>
  <si>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</si>
  <si>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</si>
  <si>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</si>
  <si>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</si>
  <si>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</si>
  <si>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</si>
  <si>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</si>
  <si>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</si>
  <si>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</si>
  <si>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</si>
  <si>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</si>
  <si>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</si>
  <si>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</si>
  <si>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</si>
  <si>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</si>
  <si>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</si>
  <si>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</si>
  <si>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</si>
  <si>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</si>
  <si>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</si>
  <si>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</si>
  <si>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</si>
  <si>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</si>
  <si>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</si>
  <si>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</si>
  <si>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</si>
  <si>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</si>
  <si>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</si>
  <si>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</si>
  <si>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</si>
  <si>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</si>
  <si>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</si>
  <si>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</si>
  <si>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</si>
  <si>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</si>
  <si>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</si>
  <si>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</si>
  <si>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</si>
  <si>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</si>
  <si>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</si>
  <si>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</si>
  <si>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</si>
  <si>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</si>
  <si>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</si>
  <si>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</si>
  <si>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</si>
  <si>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</si>
  <si>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</si>
  <si>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</si>
  <si>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</si>
  <si>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</si>
  <si>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</si>
  <si>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</si>
  <si>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</si>
  <si>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</si>
  <si>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</si>
  <si>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</si>
  <si>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</si>
  <si>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</si>
  <si>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</si>
  <si>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</si>
  <si>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</si>
  <si>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</si>
  <si>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</si>
  <si>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</si>
  <si>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</si>
  <si>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</si>
  <si>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</si>
  <si>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</si>
  <si>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</si>
  <si>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</si>
  <si>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</si>
  <si>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</si>
  <si>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</si>
  <si>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</si>
  <si>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</si>
  <si>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</si>
  <si>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</si>
  <si>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</si>
  <si>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</si>
  <si>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</si>
  <si>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</si>
  <si>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</si>
  <si>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</si>
  <si>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</si>
  <si>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</si>
  <si>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</si>
  <si>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</si>
  <si>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</si>
  <si>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</si>
  <si>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</si>
  <si>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</si>
  <si>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</si>
  <si>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</si>
  <si>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</si>
  <si>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</si>
  <si>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</si>
  <si>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</si>
  <si>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</si>
  <si>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</si>
  <si>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</si>
  <si>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</si>
  <si>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</si>
  <si>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</si>
  <si>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</si>
  <si>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</si>
  <si>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</si>
  <si>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</si>
  <si>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</si>
  <si>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</si>
  <si>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</si>
  <si>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</si>
  <si>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</si>
  <si>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</si>
  <si>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</si>
  <si>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</si>
  <si>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</si>
  <si>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</si>
  <si>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</si>
  <si>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</si>
  <si>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</si>
  <si>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</si>
  <si>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</si>
  <si>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</si>
  <si>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</si>
  <si>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</si>
  <si>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</si>
  <si>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</si>
  <si>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</si>
  <si>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</si>
  <si>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</si>
  <si>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</si>
  <si>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</si>
  <si>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</si>
  <si>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</si>
  <si>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</si>
  <si>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</si>
  <si>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</si>
  <si>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</si>
  <si>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</si>
  <si>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</si>
  <si>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</si>
  <si>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</si>
  <si>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</si>
  <si>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</si>
  <si>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</si>
  <si>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</si>
  <si>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</si>
  <si>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</si>
  <si>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</si>
  <si>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</si>
  <si>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</si>
  <si>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</si>
  <si>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</si>
  <si>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</si>
  <si>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</si>
  <si>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</si>
  <si>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</si>
  <si>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</si>
  <si>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</si>
  <si>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</si>
  <si>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</si>
  <si>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</si>
  <si>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</si>
  <si>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</si>
  <si>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</si>
  <si>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</si>
  <si>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</si>
  <si>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</si>
  <si>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</si>
  <si>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</si>
  <si>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</si>
  <si>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</si>
  <si>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</si>
  <si>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</si>
  <si>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</si>
  <si>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</si>
  <si>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</si>
  <si>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</si>
  <si>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</si>
  <si>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</si>
  <si>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</si>
  <si>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</si>
  <si>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</si>
  <si>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</si>
  <si>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</si>
  <si>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</si>
  <si>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</si>
  <si>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</si>
  <si>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</si>
  <si>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</si>
  <si>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</si>
  <si>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</si>
  <si>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</si>
  <si>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</si>
  <si>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</si>
  <si>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</si>
  <si>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</si>
  <si>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</si>
  <si>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</si>
  <si>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</si>
  <si>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</si>
  <si>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</si>
  <si>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</si>
  <si>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</si>
  <si>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</si>
  <si>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</si>
  <si>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</si>
  <si>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</si>
  <si>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</si>
  <si>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</si>
  <si>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</si>
  <si>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</si>
  <si>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</si>
  <si>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</si>
  <si>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</si>
  <si>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</si>
  <si>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</si>
  <si>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</si>
  <si>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</si>
  <si>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</si>
  <si>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</si>
  <si>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</si>
  <si>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</si>
  <si>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</si>
  <si>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</si>
  <si>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</si>
  <si>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</si>
  <si>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</si>
  <si>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</si>
  <si>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</si>
  <si>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</si>
  <si>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</si>
  <si>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</si>
  <si>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</si>
  <si>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</si>
  <si>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</si>
  <si>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</si>
  <si>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</si>
  <si>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</si>
  <si>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</si>
  <si>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</si>
  <si>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</si>
  <si>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</si>
  <si>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</si>
  <si>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</si>
  <si>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</si>
  <si>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</si>
  <si>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</si>
  <si>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</si>
  <si>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</si>
  <si>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</si>
  <si>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</si>
  <si>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</si>
  <si>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</si>
  <si>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</si>
  <si>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</si>
  <si>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</si>
  <si>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</si>
  <si>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</si>
  <si>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</si>
  <si>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</si>
  <si>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</si>
  <si>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</si>
  <si>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</si>
  <si>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</si>
  <si>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</si>
  <si>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</si>
  <si>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</si>
  <si>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</si>
  <si>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</si>
  <si>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</si>
  <si>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</si>
  <si>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</si>
  <si>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</si>
  <si>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</si>
  <si>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</si>
  <si>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</si>
  <si>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</si>
  <si>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</si>
  <si>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</si>
  <si>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</si>
  <si>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</si>
  <si>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</si>
  <si>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</si>
  <si>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</si>
  <si>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</si>
  <si>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</si>
  <si>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</si>
  <si>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</si>
  <si>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</si>
  <si>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</si>
  <si>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</si>
  <si>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</si>
  <si>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</si>
  <si>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</si>
  <si>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</si>
  <si>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</si>
  <si>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</si>
  <si>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</si>
  <si>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</si>
  <si>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</si>
  <si>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</si>
  <si>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</si>
  <si>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</si>
  <si>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</si>
  <si>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</si>
  <si>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</si>
  <si>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</si>
  <si>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</si>
  <si>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</si>
  <si>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</si>
  <si>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</si>
  <si>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</si>
  <si>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</si>
  <si>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</si>
  <si>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</si>
  <si>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</si>
  <si>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</si>
  <si>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</si>
  <si>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</si>
  <si>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</si>
  <si>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</si>
  <si>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</si>
  <si>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</si>
  <si>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</si>
  <si>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</si>
  <si>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</si>
  <si>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</si>
  <si>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</si>
  <si>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</si>
  <si>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</si>
  <si>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</si>
  <si>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</si>
  <si>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</si>
  <si>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</si>
  <si>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</si>
  <si>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</si>
  <si>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</si>
  <si>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</si>
  <si>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</si>
  <si>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</si>
  <si>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</si>
  <si>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</si>
  <si>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</si>
  <si>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</si>
  <si>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</si>
  <si>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</si>
  <si>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</si>
  <si>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</si>
  <si>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</si>
  <si>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</si>
  <si>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</si>
  <si>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</si>
  <si>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</si>
  <si>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</si>
  <si>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</si>
  <si>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</si>
  <si>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</si>
  <si>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</si>
  <si>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</si>
  <si>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</si>
  <si>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</si>
  <si>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</si>
  <si>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</si>
  <si>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</si>
  <si>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</si>
  <si>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</si>
  <si>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</si>
  <si>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</si>
  <si>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</si>
  <si>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</si>
  <si>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</si>
  <si>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</si>
  <si>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</si>
  <si>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</si>
  <si>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</si>
  <si>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</si>
  <si>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</si>
  <si>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</si>
  <si>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</si>
  <si>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</si>
  <si>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</si>
  <si>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</si>
  <si>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</si>
  <si>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</si>
  <si>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</si>
  <si>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</si>
  <si>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</si>
  <si>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</si>
  <si>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</si>
  <si>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</si>
  <si>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</si>
  <si>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</si>
  <si>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</si>
  <si>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</si>
  <si>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</si>
  <si>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</si>
  <si>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</si>
  <si>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</si>
  <si>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</si>
  <si>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</si>
  <si>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</si>
  <si>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</si>
  <si>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</si>
  <si>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</si>
  <si>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</si>
  <si>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</si>
  <si>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</si>
  <si>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</si>
  <si>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</si>
  <si>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</si>
  <si>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</si>
  <si>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</si>
  <si>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</si>
  <si>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</si>
  <si>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</si>
  <si>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</si>
  <si>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</si>
  <si>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</si>
  <si>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</si>
  <si>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</si>
  <si>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</si>
  <si>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</si>
  <si>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</si>
  <si>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</si>
  <si>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</si>
  <si>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</si>
  <si>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</si>
  <si>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</si>
  <si>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</si>
  <si>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</si>
  <si>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</si>
  <si>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</si>
  <si>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</si>
  <si>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</si>
  <si>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</si>
  <si>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</si>
  <si>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</si>
  <si>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</si>
  <si>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</si>
  <si>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</si>
  <si>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</si>
  <si>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</si>
  <si>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</si>
  <si>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</si>
  <si>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</si>
  <si>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</si>
  <si>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</si>
  <si>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</si>
  <si>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</si>
  <si>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</si>
  <si>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</si>
  <si>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</si>
  <si>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</si>
  <si>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</si>
  <si>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</si>
  <si>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</si>
  <si>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</si>
  <si>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</si>
  <si>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</si>
  <si>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</si>
  <si>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</si>
  <si>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</si>
  <si>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</si>
  <si>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</si>
  <si>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</si>
  <si>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</si>
  <si>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</si>
  <si>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</si>
  <si>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</si>
  <si>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</si>
  <si>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</si>
  <si>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</si>
  <si>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</si>
  <si>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</si>
  <si>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</si>
  <si>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</si>
  <si>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</si>
  <si>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</si>
  <si>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</si>
  <si>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</si>
  <si>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</si>
  <si>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</si>
  <si>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</si>
  <si>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</si>
  <si>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</si>
  <si>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</si>
  <si>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</si>
  <si>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</si>
  <si>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</si>
  <si>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</si>
  <si>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</si>
  <si>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</si>
  <si>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</si>
  <si>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</si>
  <si>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</si>
  <si>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</si>
  <si>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</si>
  <si>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</si>
  <si>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</si>
  <si>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</si>
  <si>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</si>
  <si>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</si>
  <si>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</si>
  <si>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</si>
  <si>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</si>
  <si>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</si>
  <si>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</si>
  <si>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</si>
  <si>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</si>
  <si>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</si>
  <si>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</si>
  <si>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</si>
  <si>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</si>
  <si>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</si>
  <si>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</si>
  <si>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</si>
  <si>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</si>
  <si>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</si>
  <si>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</si>
  <si>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</si>
  <si>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</si>
  <si>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</si>
  <si>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</si>
  <si>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</si>
  <si>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</si>
  <si>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</si>
  <si>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</si>
  <si>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</si>
  <si>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</si>
  <si>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</si>
  <si>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</si>
  <si>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</si>
  <si>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</si>
  <si>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</si>
  <si>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</si>
  <si>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</si>
  <si>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</si>
  <si>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</si>
  <si>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</si>
  <si>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</si>
  <si>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</si>
  <si>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</si>
  <si>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</si>
  <si>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</si>
  <si>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</si>
  <si>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</si>
  <si>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</si>
  <si>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</si>
  <si>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</si>
  <si>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</si>
  <si>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</si>
  <si>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</si>
  <si>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</si>
  <si>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</si>
  <si>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</si>
  <si>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</si>
  <si>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</si>
  <si>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</si>
  <si>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</si>
  <si>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</si>
  <si>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</si>
  <si>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</si>
  <si>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</si>
  <si>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</si>
  <si>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</si>
  <si>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</si>
  <si>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</si>
  <si>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</si>
  <si>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</si>
  <si>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</si>
  <si>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</si>
  <si>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</si>
  <si>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</si>
  <si>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</si>
  <si>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</si>
  <si>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</si>
  <si>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</si>
  <si>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</si>
  <si>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</si>
  <si>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</si>
  <si>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</si>
  <si>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</si>
  <si>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</si>
  <si>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</si>
  <si>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</si>
  <si>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</si>
  <si>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</si>
  <si>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</si>
  <si>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</si>
  <si>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</si>
  <si>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</si>
  <si>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</si>
  <si>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</si>
  <si>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</si>
  <si>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</si>
  <si>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</si>
  <si>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</si>
  <si>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</si>
  <si>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</si>
  <si>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</si>
  <si>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</si>
  <si>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</si>
  <si>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</si>
  <si>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</si>
  <si>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</si>
  <si>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</si>
  <si>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</si>
  <si>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</si>
  <si>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</si>
  <si>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</si>
  <si>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</si>
  <si>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</si>
  <si>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</si>
  <si>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</si>
  <si>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</si>
  <si>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</si>
  <si>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</si>
  <si>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</si>
  <si>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</si>
  <si>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</si>
  <si>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</si>
  <si>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</si>
  <si>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</si>
  <si>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</si>
  <si>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</si>
  <si>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</si>
  <si>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</si>
  <si>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</si>
  <si>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</si>
  <si>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</si>
  <si>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</si>
  <si>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</si>
  <si>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</si>
  <si>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</si>
  <si>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</si>
  <si>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</si>
  <si>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</si>
  <si>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</si>
  <si>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</si>
  <si>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</si>
  <si>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</si>
  <si>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</si>
  <si>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</si>
  <si>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</si>
  <si>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</si>
  <si>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</si>
  <si>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</si>
  <si>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</si>
  <si>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</si>
  <si>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</si>
  <si>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</si>
  <si>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</si>
  <si>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</si>
  <si>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</si>
  <si>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</si>
  <si>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</si>
  <si>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</si>
  <si>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</si>
  <si>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</si>
  <si>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</si>
  <si>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</si>
  <si>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</si>
  <si>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</si>
  <si>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</si>
  <si>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</si>
  <si>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</si>
  <si>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</si>
  <si>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</si>
  <si>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</si>
  <si>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</si>
  <si>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</si>
  <si>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</si>
  <si>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</si>
  <si>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</si>
  <si>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</si>
  <si>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</si>
  <si>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</si>
  <si>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</si>
  <si>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</si>
  <si>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</si>
  <si>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</si>
  <si>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</si>
  <si>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</si>
  <si>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</si>
  <si>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</si>
  <si>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</si>
  <si>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</si>
  <si>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</si>
  <si>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</si>
  <si>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</si>
  <si>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</si>
  <si>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</si>
  <si>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</si>
  <si>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</si>
  <si>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</si>
  <si>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</si>
  <si>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</si>
  <si>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</si>
  <si>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</si>
  <si>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</si>
  <si>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</si>
  <si>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</si>
  <si>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</si>
  <si>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</si>
  <si>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</si>
  <si>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</si>
  <si>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</si>
  <si>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</si>
  <si>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</si>
  <si>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</si>
  <si>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</si>
  <si>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</si>
  <si>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</si>
  <si>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</si>
  <si>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</si>
  <si>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</si>
  <si>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</si>
  <si>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</si>
  <si>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</si>
  <si>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</si>
  <si>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</si>
  <si>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</si>
  <si>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</si>
  <si>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</si>
  <si>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</si>
  <si>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</si>
  <si>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</si>
  <si>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</si>
  <si>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</si>
  <si>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</si>
  <si>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</si>
  <si>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</si>
  <si>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</si>
  <si>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</si>
  <si>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</si>
  <si>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</si>
  <si>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</si>
  <si>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</si>
  <si>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</si>
  <si>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</si>
  <si>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</si>
  <si>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</si>
  <si>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</si>
  <si>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</si>
  <si>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</si>
  <si>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</si>
  <si>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</si>
  <si>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</si>
  <si>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</si>
  <si>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</si>
  <si>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</si>
  <si>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</si>
  <si>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</si>
  <si>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</si>
  <si>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</si>
  <si>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</si>
  <si>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</si>
  <si>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</si>
  <si>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</si>
  <si>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</si>
  <si>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</si>
  <si>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</si>
  <si>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</si>
  <si>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</si>
  <si>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</si>
  <si>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</si>
  <si>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</si>
  <si>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</si>
  <si>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</si>
  <si>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</si>
  <si>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</si>
  <si>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</si>
  <si>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</si>
  <si>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</si>
  <si>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</si>
  <si>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</si>
  <si>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</si>
  <si>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</si>
  <si>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</si>
  <si>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</si>
  <si>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</si>
  <si>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</si>
  <si>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</si>
  <si>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</si>
  <si>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</si>
  <si>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</si>
  <si>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</si>
  <si>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</si>
  <si>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</si>
  <si>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</si>
  <si>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</si>
  <si>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</si>
  <si>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</si>
  <si>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</si>
  <si>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</si>
  <si>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</si>
  <si>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</si>
  <si>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</si>
  <si>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</si>
  <si>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</si>
  <si>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</si>
  <si>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</si>
  <si>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</si>
  <si>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</si>
  <si>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</si>
  <si>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</si>
  <si>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</si>
  <si>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</si>
  <si>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</si>
  <si>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</si>
  <si>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</si>
  <si>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</si>
  <si>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</si>
  <si>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</si>
  <si>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</si>
  <si>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</si>
  <si>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</si>
  <si>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</si>
  <si>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</si>
  <si>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</si>
  <si>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</si>
  <si>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</si>
  <si>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</si>
  <si>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</si>
  <si>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</si>
  <si>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</si>
  <si>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</si>
  <si>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</si>
  <si>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</si>
  <si>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</si>
  <si>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</si>
  <si>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</si>
  <si>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</si>
  <si>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</si>
  <si>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</si>
  <si>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</si>
  <si>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</si>
  <si>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</si>
  <si>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</si>
  <si>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</si>
  <si>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</si>
  <si>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</si>
  <si>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</si>
  <si>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</si>
  <si>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</si>
  <si>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</si>
  <si>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</si>
  <si>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</si>
  <si>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</si>
  <si>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</si>
  <si>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</si>
  <si>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</si>
  <si>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</si>
  <si>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</si>
  <si>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</si>
  <si>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</si>
  <si>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</si>
  <si>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</si>
  <si>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</si>
  <si>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</si>
  <si>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</si>
  <si>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</si>
  <si>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</si>
  <si>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</si>
  <si>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</si>
  <si>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</si>
  <si>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</si>
  <si>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</si>
  <si>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</si>
  <si>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</si>
  <si>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</si>
  <si>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</si>
  <si>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</si>
  <si>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</si>
  <si>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</si>
  <si>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</si>
  <si>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</si>
  <si>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</si>
  <si>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</si>
  <si>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</si>
  <si>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</si>
  <si>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</si>
  <si>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</si>
  <si>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</si>
  <si>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</si>
  <si>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</si>
  <si>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</si>
  <si>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</si>
  <si>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</si>
  <si>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</si>
  <si>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</si>
  <si>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</si>
  <si>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</si>
  <si>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</si>
  <si>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</si>
  <si>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</si>
  <si>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</si>
  <si>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</si>
  <si>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</si>
  <si>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</si>
  <si>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</si>
  <si>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</si>
  <si>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</si>
  <si>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</si>
  <si>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</si>
  <si>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</si>
  <si>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</si>
  <si>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</si>
  <si>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</si>
  <si>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</si>
  <si>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</si>
  <si>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</si>
  <si>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</si>
  <si>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</si>
  <si>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</si>
  <si>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</si>
  <si>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</si>
  <si>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</si>
  <si>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</si>
  <si>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</si>
  <si>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</si>
  <si>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</si>
  <si>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</si>
  <si>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</si>
  <si>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</si>
  <si>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</si>
  <si>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</si>
  <si>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</si>
  <si>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</si>
  <si>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</si>
  <si>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</si>
  <si>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</si>
  <si>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</si>
  <si>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</si>
  <si>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</si>
  <si>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</si>
  <si>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</si>
  <si>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</si>
  <si>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</si>
  <si>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</si>
  <si>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</si>
  <si>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</si>
  <si>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</si>
  <si>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</si>
  <si>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</si>
  <si>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</si>
  <si>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</si>
  <si>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</si>
  <si>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</si>
  <si>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</si>
  <si>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</si>
  <si>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</si>
  <si>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</si>
  <si>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</si>
  <si>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</si>
  <si>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</si>
  <si>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</si>
  <si>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</si>
  <si>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</si>
  <si>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</si>
  <si>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</si>
  <si>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</si>
  <si>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</si>
  <si>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</si>
  <si>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</si>
  <si>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</si>
  <si>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</si>
  <si>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</si>
  <si>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</si>
  <si>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</si>
  <si>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</si>
  <si>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</si>
  <si>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</si>
  <si>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</si>
  <si>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</si>
  <si>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</si>
  <si>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</si>
  <si>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</si>
  <si>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</si>
  <si>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</si>
  <si>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</si>
  <si>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</si>
  <si>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</si>
  <si>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</si>
  <si>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</si>
  <si>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</si>
  <si>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</si>
  <si>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</si>
  <si>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</si>
  <si>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</si>
  <si>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</si>
  <si>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</si>
  <si>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</si>
  <si>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</si>
  <si>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</si>
  <si>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</si>
  <si>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</si>
  <si>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</si>
  <si>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</si>
  <si>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</si>
  <si>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</si>
  <si>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</si>
  <si>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</si>
  <si>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</si>
  <si>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</si>
  <si>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</si>
  <si>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</si>
  <si>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</si>
  <si>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</si>
  <si>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</si>
  <si>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</si>
  <si>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</si>
  <si>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</si>
  <si>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</si>
  <si>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</si>
  <si>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</si>
  <si>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</si>
  <si>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</si>
  <si>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</si>
  <si>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</si>
  <si>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</si>
  <si>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</si>
  <si>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</si>
  <si>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</si>
  <si>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</si>
  <si>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</si>
  <si>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</si>
  <si>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</si>
  <si>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</si>
  <si>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</si>
  <si>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</si>
  <si>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</si>
  <si>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</si>
  <si>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</si>
  <si>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</si>
  <si>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</si>
  <si>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</si>
  <si>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</si>
  <si>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</si>
  <si>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</si>
  <si>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</si>
  <si>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</si>
  <si>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</si>
  <si>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</si>
  <si>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</si>
  <si>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</si>
  <si>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</si>
  <si>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</si>
  <si>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</si>
  <si>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</si>
  <si>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</si>
  <si>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</si>
  <si>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</si>
  <si>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</si>
  <si>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</si>
  <si>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</si>
  <si>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</si>
  <si>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</si>
  <si>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</si>
  <si>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</si>
  <si>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</si>
  <si>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</si>
  <si>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</si>
  <si>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</si>
  <si>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</si>
  <si>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</si>
  <si>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</si>
  <si>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</si>
  <si>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</si>
  <si>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</si>
  <si>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</si>
  <si>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</si>
  <si>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</si>
  <si>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</si>
  <si>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</si>
  <si>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</si>
  <si>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</si>
  <si>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</si>
  <si>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</si>
  <si>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</si>
  <si>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</si>
  <si>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</si>
  <si>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</si>
  <si>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</si>
  <si>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</si>
  <si>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</si>
  <si>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</si>
  <si>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</si>
  <si>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</si>
  <si>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</si>
  <si>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</si>
  <si>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</si>
  <si>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</si>
  <si>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</si>
  <si>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</si>
  <si>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</si>
  <si>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</si>
  <si>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</si>
  <si>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</si>
  <si>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</si>
  <si>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</si>
  <si>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</si>
  <si>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</si>
  <si>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</si>
  <si>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</si>
  <si>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</si>
  <si>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</si>
  <si>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</si>
  <si>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</si>
  <si>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</si>
  <si>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</si>
  <si>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</si>
  <si>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</si>
  <si>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</si>
  <si>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</si>
  <si>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</si>
  <si>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</si>
  <si>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</si>
  <si>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</si>
  <si>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</si>
  <si>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</si>
  <si>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</si>
  <si>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</si>
  <si>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</si>
  <si>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</si>
  <si>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</si>
  <si>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</si>
  <si>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</si>
  <si>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</si>
  <si>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</si>
  <si>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</si>
  <si>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</si>
  <si>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</si>
  <si>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</si>
  <si>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</si>
  <si>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</si>
  <si>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</si>
  <si>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</si>
  <si>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</si>
  <si>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</si>
  <si>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</si>
  <si>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</si>
  <si>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</si>
  <si>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</si>
  <si>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</si>
  <si>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</si>
  <si>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</si>
  <si>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</si>
  <si>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</si>
  <si>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</si>
  <si>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</si>
  <si>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</si>
  <si>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</si>
  <si>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</si>
  <si>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</si>
  <si>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</si>
  <si>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</si>
  <si>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</si>
  <si>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</si>
  <si>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</si>
  <si>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</si>
  <si>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</si>
  <si>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</si>
  <si>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</si>
  <si>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</si>
  <si>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</si>
  <si>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</si>
  <si>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</si>
  <si>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</si>
  <si>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</si>
  <si>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</si>
  <si>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</si>
  <si>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</si>
  <si>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</si>
  <si>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</si>
  <si>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</si>
  <si>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</si>
  <si>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</si>
  <si>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</si>
  <si>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</si>
  <si>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</si>
  <si>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</si>
  <si>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</si>
  <si>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</si>
  <si>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</si>
  <si>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</si>
  <si>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</si>
  <si>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</si>
  <si>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</si>
  <si>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</si>
  <si>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</si>
  <si>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</si>
  <si>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</si>
  <si>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</si>
  <si>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</si>
  <si>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</si>
  <si>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</si>
  <si>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</si>
  <si>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</si>
  <si>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</si>
  <si>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</si>
  <si>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</si>
  <si>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</si>
  <si>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</si>
  <si>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</si>
  <si>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</si>
  <si>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</si>
  <si>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</si>
  <si>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</si>
  <si>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</si>
  <si>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</si>
  <si>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</si>
  <si>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</si>
  <si>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</si>
  <si>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</si>
  <si>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</si>
  <si>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</si>
  <si>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</si>
  <si>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</si>
  <si>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</si>
  <si>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</si>
  <si>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</si>
  <si>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</si>
  <si>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</si>
  <si>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</si>
  <si>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</si>
  <si>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</si>
  <si>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</si>
  <si>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</si>
  <si>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</si>
  <si>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</si>
  <si>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</si>
  <si>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</si>
  <si>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</si>
  <si>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</si>
  <si>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</si>
  <si>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</si>
  <si>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</si>
  <si>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</si>
  <si>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</si>
  <si>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</si>
  <si>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</si>
  <si>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</si>
  <si>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</si>
  <si>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</si>
  <si>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</si>
  <si>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</si>
  <si>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</si>
  <si>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</si>
  <si>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</si>
  <si>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</si>
  <si>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</si>
  <si>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</si>
  <si>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</si>
  <si>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</si>
  <si>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</si>
  <si>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</si>
  <si>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</si>
  <si>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</si>
  <si>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</si>
  <si>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</si>
  <si>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</si>
  <si>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</si>
  <si>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</si>
  <si>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</si>
  <si>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</si>
  <si>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</si>
  <si>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</si>
  <si>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</si>
  <si>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</si>
  <si>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</si>
  <si>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</si>
  <si>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</si>
  <si>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</si>
  <si>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</si>
  <si>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</si>
  <si>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</si>
  <si>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</si>
  <si>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</si>
  <si>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</si>
  <si>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</si>
  <si>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</si>
  <si>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</si>
  <si>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</si>
  <si>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</si>
  <si>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</si>
  <si>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</si>
  <si>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</si>
  <si>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</si>
  <si>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</si>
  <si>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</si>
  <si>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</si>
  <si>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</si>
  <si>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</si>
  <si>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</si>
  <si>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</si>
  <si>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</si>
  <si>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</si>
  <si>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</si>
  <si>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</si>
  <si>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</si>
  <si>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</si>
  <si>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</si>
  <si>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</si>
  <si>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</si>
  <si>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</si>
  <si>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</si>
  <si>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</si>
  <si>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</si>
  <si>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</si>
  <si>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</si>
  <si>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</si>
  <si>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</si>
  <si>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</si>
  <si>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</si>
  <si>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</si>
  <si>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</si>
  <si>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</si>
  <si>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</si>
  <si>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</si>
  <si>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</si>
  <si>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</si>
  <si>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</si>
  <si>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</si>
  <si>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</si>
  <si>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</si>
  <si>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</si>
  <si>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</si>
  <si>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</si>
  <si>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</si>
  <si>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</si>
  <si>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</si>
  <si>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</si>
  <si>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</si>
  <si>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</si>
  <si>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</si>
  <si>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</si>
  <si>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</si>
  <si>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</si>
  <si>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</si>
  <si>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</si>
  <si>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</si>
  <si>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</si>
  <si>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</si>
  <si>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</si>
  <si>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</si>
  <si>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</si>
  <si>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</si>
  <si>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</si>
  <si>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</si>
  <si>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</si>
  <si>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</si>
  <si>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</si>
  <si>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</si>
  <si>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</si>
  <si>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</si>
  <si>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</si>
  <si>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</si>
  <si>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</si>
  <si>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</si>
  <si>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</si>
  <si>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</si>
  <si>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</si>
  <si>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</si>
  <si>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</si>
  <si>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</si>
  <si>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</si>
  <si>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</si>
  <si>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</si>
  <si>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</si>
  <si>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</si>
  <si>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</si>
  <si>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</si>
  <si>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</si>
  <si>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</si>
  <si>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</si>
  <si>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</si>
  <si>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</si>
  <si>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</si>
  <si>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</si>
  <si>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</si>
  <si>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</si>
  <si>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</si>
  <si>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</si>
  <si>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</si>
  <si>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</si>
  <si>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</si>
  <si>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</si>
  <si>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</si>
  <si>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</si>
  <si>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</si>
  <si>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</si>
  <si>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</si>
  <si>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</si>
  <si>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</si>
  <si>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</si>
  <si>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</si>
  <si>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</si>
  <si>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</si>
  <si>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</si>
  <si>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</si>
  <si>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</si>
  <si>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</si>
  <si>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</si>
  <si>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</si>
  <si>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</si>
  <si>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</si>
  <si>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</si>
  <si>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</si>
  <si>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</si>
  <si>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</si>
  <si>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</si>
  <si>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</si>
  <si>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</si>
  <si>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</si>
  <si>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</si>
  <si>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</si>
  <si>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</si>
  <si>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</si>
  <si>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</si>
  <si>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</si>
  <si>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</si>
  <si>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</si>
  <si>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</si>
  <si>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</si>
  <si>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</si>
  <si>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</si>
  <si>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</si>
  <si>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</si>
  <si>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</si>
  <si>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</si>
  <si>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</si>
  <si>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</si>
  <si>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</si>
  <si>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</si>
  <si>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</si>
  <si>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</si>
  <si>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</si>
  <si>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</si>
  <si>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</si>
  <si>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</si>
  <si>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</si>
  <si>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</si>
  <si>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</si>
  <si>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</si>
  <si>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</si>
  <si>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</si>
  <si>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</si>
  <si>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</si>
  <si>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</si>
  <si>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</si>
  <si>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</si>
  <si>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</si>
  <si>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</si>
  <si>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</si>
  <si>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</si>
  <si>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</si>
  <si>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</si>
  <si>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</si>
  <si>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</si>
  <si>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</si>
  <si>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</si>
  <si>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</si>
  <si>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</si>
  <si>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</si>
  <si>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</si>
  <si>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</si>
  <si>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</si>
  <si>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</si>
  <si>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</si>
  <si>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</si>
  <si>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</si>
  <si>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</si>
  <si>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</si>
  <si>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</si>
  <si>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</si>
  <si>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</si>
  <si>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</si>
  <si>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</si>
  <si>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</si>
  <si>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</si>
  <si>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</si>
  <si>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</si>
  <si>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</si>
  <si>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</si>
  <si>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</si>
  <si>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</si>
  <si>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</si>
  <si>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</si>
  <si>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</si>
  <si>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</si>
  <si>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</si>
  <si>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</si>
  <si>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</si>
  <si>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</si>
  <si>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</si>
  <si>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</si>
  <si>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</si>
  <si>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</si>
  <si>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</si>
  <si>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</si>
  <si>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</si>
  <si>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</si>
  <si>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</si>
  <si>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</si>
  <si>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</si>
  <si>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</si>
  <si>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</si>
  <si>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</si>
  <si>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</si>
  <si>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</si>
  <si>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</si>
  <si>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</si>
  <si>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</si>
  <si>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</si>
  <si>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</si>
  <si>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</si>
  <si>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</si>
  <si>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</si>
  <si>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</si>
  <si>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</si>
  <si>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</si>
  <si>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</si>
  <si>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</si>
  <si>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</si>
  <si>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</si>
  <si>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</si>
  <si>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</si>
  <si>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</si>
  <si>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</si>
  <si>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</si>
  <si>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</si>
  <si>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</si>
  <si>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</si>
  <si>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</si>
  <si>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</si>
  <si>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</si>
  <si>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</si>
  <si>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</si>
  <si>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</si>
  <si>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</si>
  <si>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</si>
  <si>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</si>
  <si>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</si>
  <si>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</si>
  <si>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</si>
  <si>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</si>
  <si>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</si>
  <si>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</si>
  <si>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</si>
  <si>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</si>
  <si>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</si>
  <si>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</si>
  <si>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</si>
  <si>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</si>
  <si>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</si>
  <si>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</si>
  <si>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</si>
  <si>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</si>
  <si>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</si>
  <si>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</si>
  <si>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</si>
  <si>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</si>
  <si>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</si>
  <si>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</si>
  <si>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</si>
  <si>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</si>
  <si>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</si>
  <si>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</si>
  <si>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</si>
  <si>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</si>
  <si>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</si>
  <si>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</si>
  <si>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</si>
  <si>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</si>
  <si>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</si>
  <si>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</si>
  <si>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</si>
  <si>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</si>
  <si>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</si>
  <si>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</si>
  <si>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</si>
  <si>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</si>
  <si>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</si>
  <si>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</si>
  <si>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</si>
  <si>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</si>
  <si>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</si>
  <si>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</si>
  <si>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</si>
  <si>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</si>
  <si>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</si>
  <si>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</si>
  <si>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</si>
  <si>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</si>
  <si>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</si>
  <si>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</si>
  <si>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</si>
  <si>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</si>
  <si>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</si>
  <si>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</si>
  <si>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</si>
  <si>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</si>
  <si>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</si>
  <si>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</si>
  <si>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</si>
  <si>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</si>
  <si>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</si>
  <si>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</si>
  <si>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</si>
  <si>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</si>
  <si>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</si>
  <si>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</si>
  <si>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</si>
  <si>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</si>
  <si>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</si>
  <si>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</si>
  <si>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</si>
  <si>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</si>
  <si>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</si>
  <si>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</si>
  <si>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</si>
  <si>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</si>
  <si>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</si>
  <si>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</si>
  <si>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</si>
  <si>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</si>
  <si>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</si>
  <si>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</si>
  <si>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</si>
  <si>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</si>
  <si>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</si>
  <si>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</si>
  <si>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</si>
  <si>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</si>
  <si>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</si>
  <si>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</si>
  <si>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</si>
  <si>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</si>
  <si>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</si>
  <si>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</si>
  <si>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</si>
  <si>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</si>
  <si>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</si>
  <si>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</si>
  <si>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</si>
  <si>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</si>
  <si>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</si>
  <si>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</si>
  <si>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</si>
  <si>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</si>
  <si>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</si>
  <si>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</si>
  <si>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</si>
  <si>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</si>
  <si>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</si>
  <si>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</si>
  <si>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</si>
  <si>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</si>
  <si>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</si>
  <si>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</si>
  <si>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</si>
  <si>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</si>
  <si>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</si>
  <si>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</si>
  <si>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</si>
  <si>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</si>
  <si>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</si>
  <si>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</si>
  <si>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</si>
  <si>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</si>
  <si>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</si>
  <si>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</si>
  <si>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</si>
  <si>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</si>
  <si>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</si>
  <si>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</si>
  <si>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</si>
  <si>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</si>
  <si>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</si>
  <si>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</si>
  <si>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</si>
  <si>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</si>
  <si>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</si>
  <si>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</si>
  <si>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</si>
  <si>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</si>
  <si>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</si>
  <si>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</si>
  <si>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</si>
  <si>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</si>
  <si>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</si>
  <si>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</si>
  <si>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</si>
  <si>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</si>
  <si>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</si>
  <si>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</si>
  <si>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</si>
  <si>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</si>
  <si>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</si>
  <si>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</si>
  <si>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</si>
  <si>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</si>
  <si>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</si>
  <si>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</si>
  <si>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</si>
  <si>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</si>
  <si>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</si>
  <si>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</si>
  <si>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</si>
  <si>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</si>
  <si>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</si>
  <si>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</si>
  <si>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</si>
  <si>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</si>
  <si>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</si>
  <si>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</si>
  <si>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</si>
  <si>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</si>
  <si>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</si>
  <si>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</si>
  <si>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</si>
  <si>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</si>
  <si>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</si>
  <si>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</si>
  <si>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</si>
  <si>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</si>
  <si>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</si>
  <si>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</si>
  <si>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</si>
  <si>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</si>
  <si>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</si>
  <si>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</si>
  <si>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</si>
  <si>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</si>
  <si>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</si>
  <si>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</si>
  <si>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</si>
  <si>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</si>
  <si>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</si>
  <si>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</si>
  <si>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</si>
  <si>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</si>
  <si>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</si>
  <si>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</si>
  <si>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</si>
  <si>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</si>
  <si>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</si>
  <si>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</si>
  <si>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</si>
  <si>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</si>
  <si>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</si>
  <si>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</si>
  <si>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</si>
  <si>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</si>
  <si>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</si>
  <si>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</si>
  <si>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</si>
  <si>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</si>
  <si>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</si>
  <si>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</si>
  <si>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</si>
  <si>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</si>
  <si>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</si>
  <si>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</si>
  <si>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</si>
  <si>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</si>
  <si>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</si>
  <si>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</si>
  <si>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</si>
  <si>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</si>
  <si>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</si>
  <si>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</si>
  <si>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</si>
  <si>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</si>
  <si>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</si>
  <si>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</si>
  <si>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</si>
  <si>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</si>
  <si>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</si>
  <si>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</si>
  <si>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</si>
  <si>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</si>
  <si>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</si>
  <si>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</si>
  <si>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</si>
  <si>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</si>
  <si>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</si>
  <si>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</si>
  <si>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</si>
  <si>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</si>
  <si>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</si>
  <si>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</si>
  <si>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</si>
  <si>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</si>
  <si>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</si>
  <si>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</si>
  <si>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</si>
  <si>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</si>
  <si>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</si>
  <si>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</si>
  <si>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</si>
  <si>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</si>
  <si>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</si>
  <si>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</si>
  <si>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</si>
  <si>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</si>
  <si>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</si>
  <si>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</si>
  <si>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</si>
  <si>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</si>
  <si>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</si>
  <si>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</si>
  <si>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</si>
  <si>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</si>
  <si>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</si>
  <si>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</si>
  <si>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</si>
  <si>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</si>
  <si>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</si>
  <si>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</si>
  <si>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</si>
  <si>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</si>
  <si>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</si>
  <si>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</si>
  <si>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</si>
  <si>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</si>
  <si>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</si>
  <si>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</si>
  <si>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</si>
  <si>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</si>
  <si>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</si>
  <si>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</si>
  <si>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</si>
  <si>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</si>
  <si>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</si>
  <si>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</si>
  <si>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</si>
  <si>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</si>
  <si>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</si>
  <si>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</si>
  <si>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</si>
  <si>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</si>
  <si>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</si>
  <si>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</si>
  <si>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</si>
  <si>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</si>
  <si>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</si>
  <si>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</si>
  <si>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</si>
  <si>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</si>
  <si>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</si>
  <si>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</si>
  <si>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</si>
  <si>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</si>
  <si>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</si>
  <si>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</si>
  <si>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</si>
  <si>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</si>
  <si>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</si>
  <si>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</si>
  <si>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PCM-20251023-00001481</t>
  </si>
  <si>
    <t xml:space="preserve">EM team need 35 min </t>
  </si>
  <si>
    <t>MAk0129</t>
  </si>
  <si>
    <t xml:space="preserve">TT-20251022-01839 // NA </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</si>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</sst>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4" totalsRowShown="0" headerRowDxfId="31" dataDxfId="30" headerRowBorderDxfId="28" tableBorderDxfId="29">
  <autoFilter ref="A1:L4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290.73048217592441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10.235493518521253</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9.6488888892054092E-2</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45953.678907870373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45953.678907870373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45953.678907870373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45953.678907870373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45953.678907870373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45953.678907870373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45953.678907870373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45953.678907870373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45953.678907870373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45953.678907870373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45953.678907870373</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45953.678907870373</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45953.678907870373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45953.678907870373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45953.678907870373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45953.678907870373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45953.678907870373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45953.678907870373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45953.678907870373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45953.678907870373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45953.678907870373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45953.678907870373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45953.678907870373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45953.678907870373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45953.678907870373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45953.678907870373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45953.678907870373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45953.678907870373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45953.678907870373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45953.678907870373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45953.678907870373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45953.678907870373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45953.678907870373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45953.678907870373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45953.678907870373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45953.678907870373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45953.678907870373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45953.678907870373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45953.678907870373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45953.678907870373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45953.678907870373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45953.678907870373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45953.678907870373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45953.678907870373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45953.678907870373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45953.678907870373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45953.678907870373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45953.678907870373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45953.678907870373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45953.678907870373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45953.678907870373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45953.678907870373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45953.678907870373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45953.678907870373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45953.678907870373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45953.678907870373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45953.678907870373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45953.678907870373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45953.678907870373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45953.678907870373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45953.678907870373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45953.678907870373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45953.678907870373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45953.678907870373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45953.678907870373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45953.678907870373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45953.678907870373</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45953.678907870373</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3D405C45-B477-46F7-AF3D-B213C3B37EE2}"/>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128.67907013888907</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9.1831326388855814</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45953.678908101851</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45953.678908101851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45953.678908101851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45953.678908101851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45953.678908101851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45953.678908101851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45953.678908101851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45953.678908101851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45953.678908101851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45953.678908101851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45953.678908101851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45953.678908101851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45953.678908101851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45953.678908101851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45953.678908101851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45953.678908101851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45953.678908101851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45953.678908101851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45953.678908101851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45953.678908101851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45953.678908101851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45953.678908101851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45953.678908101851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45953.678908101851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45953.678908101851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45953.678908101851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45953.678908101851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45953.678908101851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45953.678908101851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45953.678908101851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45953.678908101851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45953.678908101851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45953.678908101851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45953.678908101851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45953.678908101851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45953.678908101851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45953.678908101851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45953.678908101851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45953.678908101851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45953.678908101851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45953.678908101851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45953.678908101851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45953.678908101851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45953.678908101851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45953.678908101851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45953.678908101851</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45953.678908101851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45953.678908101851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45953.678908101851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45953.678908101851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45953.678908101851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45953.678908101851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45953.678908101851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45953.678908101851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45953.678908101851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45953.678908101851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45953.678908101851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45953.678908101851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45953.678908101851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45953.678908101851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45953.678908101851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45953.678908101851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45953.678908101851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45953.678908101851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45953.678908101851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45953.678908101851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45953.678908101851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45953.678908101851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45953.678908101851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45953.678908101851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45953.678908101851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45953.678908101851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45953.678908101851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45953.678908101851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45953.678908101851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45953.678908101851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45953.678908101851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45953.678908101851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45953.678908101851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45953.678908101851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45953.678908101851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45953.678908101851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45953.678908101851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45953.678908101851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45953.678908101851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45953.678908101851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45953.678908101851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45953.678908101851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45953.678908101851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45953.678908101851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45953.678908101851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45953.678908101851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45953.678908101851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45953.678908101851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45953.678908101851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45953.678908101851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45953.678908101851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45953.678908101851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45953.678908101851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45953.678908101851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45953.678908101851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45953.678908101851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45953.678908101851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45953.678908101851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45953.678908101851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45953.678908101851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45953.678908101851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45953.678908101851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45953.678908101851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45953.678908101851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45953.678908101851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45953.678908101851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45953.678908101851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45953.678908101851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45953.678908101851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45953.678908101851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45953.678908101851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45953.678908101851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45953.678908101851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45953.678908101851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45953.678908101851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45953.678908101851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45953.678908101851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45953.678908101851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45953.678908101851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45953.678908101851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45953.678908101851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45953.678908101851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45953.678908101851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45953.678908101851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45953.678908101851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45953.678908101851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45953.678908101851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45953.678908101851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45953.678908101851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45953.678908101851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45953.678908101851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45953.678908101851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45953.678908101851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45953.678908101851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45953.678908101851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45953.678908101851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45953.678908101851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45953.678908101851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45953.678908101851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45953.678908101851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45953.678908101851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45953.678908101851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45953.678908101851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45953.678908101851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45953.678908101851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45953.678908101851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45953.678908101851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45953.678908101851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45953.678908101851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45953.678908101851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45953.678908101851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45953.678908101851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45953.678908101851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45953.678908101851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45953.678908101851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45953.678908101851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45953.678908101851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45953.678908101851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45953.678908101851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45953.678908101851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45953.678908101851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45953.678908101851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45953.678908101851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45953.678908101851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45953.678908101851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45953.678908101851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45953.678908101851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45953.678908101851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45953.678908101851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45953.678908101851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45953.678908101851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45953.678908101851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45953.678908101851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45953.678908101851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45953.678908101851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45953.678908101851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45953.678908101851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45953.678908101851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45953.678908101851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45953.678908101851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45953.678908101851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45953.678908101851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45953.678908101851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45953.678908101851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45953.678908101851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45953.678908101851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45953.678908101851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45953.678908101851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45953.678908101851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45953.678908101851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45953.678908101851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45953.678908101851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45953.678908101851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45953.678908101851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45953.678908101851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45953.678908101851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45953.678908101851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45953.678908101851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45953.678908101851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45953.678908101851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45953.678908101851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45953.678908101851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45953.678908101851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45953.678908101851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45953.678908101851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45953.678908101851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45953.678908101851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45953.678908101851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45953.678908101851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45953.678908101851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45953.678908101851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45953.678908101851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45953.678908101851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45953.678908101851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45953.678908101851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45953.678908101851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45953.678908101851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45953.678908101851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45953.678908101851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45953.678908101851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45953.678908101851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45953.678908101851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45953.678908101851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45953.678908101851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45953.678908101851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45953.678908101851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45953.678908101851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45953.678908101851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45953.678908101851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45953.678908101851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45953.678908101851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45953.678908101851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45953.678908101851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45953.678908101851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45953.678908101851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45953.678908101851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45953.678908101851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45953.678908101851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45953.678908101851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45953.678908101851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45953.678908101851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45953.678908101851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45953.678908101851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45953.678908101851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45953.678908101851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45953.678908101851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45953.678908101851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45953.678908101851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45953.678908101851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45953.678908101851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45953.678908101851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45953.678908101851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45953.678908101851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45953.678908101851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45953.678908101851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45953.678908101851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45953.678908101851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45953.678908101851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45953.678908101851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45953.678908101851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45953.678908101851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45953.678908101851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45953.678908101851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45953.678908101851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45953.678908101851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45953.678908101851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45953.678908101851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45953.678908101851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45953.678908101851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45953.678908101851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45953.678908101851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45953.678908101851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45953.678908101851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45953.678908101851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45953.678908101851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45953.678908101851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45953.678908101851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45953.678908101851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45953.678908101851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45953.678908101851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45953.678908101851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45953.678908101851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45953.678908101851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45953.678908101851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45953.678908101851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45953.678908101851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45953.678908101851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45953.678908101851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45953.678908101851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45953.678908101851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45953.678908101851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45953.678908101851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45953.678908101851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45953.678908101851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45953.678908101851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45953.678908101851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45953.678908101851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45953.678908101851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45953.678908101851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45953.678908101851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45953.678908101851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45953.678908101851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45953.678908101851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45953.678908101851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45953.678908101851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45953.678908101851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45953.678908101851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45953.678908101851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45953.678908101851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45953.678908101851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45953.678908101851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45953.678908101851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45953.678908101851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45953.678908101851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45953.678908101851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45953.678908101851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45953.678908101851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45953.678908101851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45953.678908101851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45953.678908101851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45953.678908101851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45953.678908101851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45953.678908101851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45953.678908101851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45953.678908101851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45953.678908101851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45953.678908101851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45953.678908101851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45953.678908101851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45953.678908101851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45953.678908101851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45953.678908101851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45953.678908101851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45953.678908101851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45953.678908101851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45953.678908101851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45953.678908101851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45953.678908101851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45953.678908101851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45953.678908101851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45953.678908101851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45953.678908101851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45953.678908101851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45953.678908101851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45953.678908101851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45953.678908101851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45953.678908101851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45953.678908101851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45953.678908101851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45953.678908101851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45953.678908101851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45953.678908101851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45953.678908101851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45953.678908101851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45953.678908101851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45953.678908101851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45953.678908101851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45953.678908101851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45953.678908101851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45953.678908101851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45953.678908101851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45953.678908101851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45953.678908101851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45953.678908101851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45953.678908101851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45953.678908101851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45953.678908101851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45953.678908101851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45953.678908101851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45953.678908101851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45953.678908101851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45953.678908101851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45953.678908101851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45953.678908101851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45953.678908101851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45953.678908101851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45953.678908101851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45953.678908101851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45953.678908101851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45953.678908101851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45953.678908101851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45953.678908101851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45953.678908101851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45953.678908101851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45953.678908101851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45953.678908101851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45953.678908101851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45953.678908101851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45953.678908101851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45953.678908101851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45953.678908101851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45953.678908101851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45953.678908101851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45953.678908101851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45953.678908101851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45953.678908101851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45953.678908101851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45953.678908101851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45953.678908101851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45953.678908101851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45953.678908101851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45953.678908101851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45953.678908101851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45953.678908101851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45953.678908101851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45953.678908101851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45953.678908101851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45953.678908101851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45953.678908101851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45953.678908101851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45953.678908101851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45953.678908101851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45953.678908101851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45953.678908101851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45953.678908101851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45953.678908101851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45953.678908101851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45953.678908101851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45953.678908101851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45953.678908101851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45953.678908101851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45953.678908101851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45953.678908101851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45953.678908101851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45953.678908101851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45953.678908101851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45953.678908101851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45953.678908101851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45953.678908101851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45953.678908101851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45953.678908101851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45953.678908101851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45953.678908101851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45953.678908101851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45953.678908101851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45953.678908101851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45953.678908101851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45953.678908101851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45953.678908101851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45953.678908101851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45953.678908101851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45953.678908101851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45953.678908101851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45953.678908101851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45953.678908101851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45953.678908101851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45953.678908101851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45953.678908101851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45953.678908101851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45953.678908101851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45953.678908101851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45953.678908101851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45953.678908101851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45953.678908101851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45953.678908101851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45953.678908101851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45953.678908101851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45953.678908101851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45953.678908101851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45953.678908101851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45953.678908101851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45953.678908101851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45953.678908101851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45953.678908101851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45953.678908101851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45953.678908101851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45953.678908101851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45953.678908101851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45953.678908101851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45953.678908101851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45953.678908101851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45953.678908101851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45953.678908101851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45953.678908101851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45953.678908101851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45953.678908101851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45953.678908101851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45953.678908101851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45953.678908101851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45953.678908101851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45953.678908101851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45953.678908101851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45953.678908101851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45953.678908101851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45953.678908101851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45953.678908101851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45953.678908101851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45953.678908101851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45953.678908101851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45953.678908101851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45953.678908101851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45953.678908101851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45953.678908101851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45953.678908101851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45953.678908101851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45953.678908101851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45953.678908101851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45953.678908101851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45953.678908101851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45953.678908101851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45953.678908101851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45953.678908101851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45953.678908101851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45953.678908101851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45953.678908101851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45953.678908101851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45953.678908101851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45953.678908101851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45953.678908101851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45953.678908101851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45953.678908101851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45953.678908101851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45953.678908101851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45953.678908101851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45953.678908101851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45953.678908101851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45953.678908101851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45953.678908101851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45953.678908101851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45953.678908101851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45953.678908101851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45953.678908101851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45953.678908101851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45953.678908101851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45953.678908101851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45953.678908101851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45953.678908101851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45953.678908101851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45953.678908101851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45953.678908101851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45953.678908101851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45953.678908101851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45953.678908101851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45953.678908101851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45953.678908101851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45953.678908101851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45953.678908101851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45953.678908101851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45953.678908101851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45953.678908101851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45953.678908101851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45953.678908101851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45953.678908101851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45953.678908101851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45953.678908101851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45953.678908101851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45953.678908101851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45953.678908101851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45953.678908101851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45953.678908101851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45953.678908101851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45953.678908101851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45953.678908101851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45953.678908101851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45953.678908101851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45953.678908101851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45953.678908101851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45953.678908101851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45953.678908101851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45953.678908101851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45953.678908101851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45953.678908101851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45953.678908101851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45953.678908101851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45953.678908101851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45953.678908101851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45953.678908101851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45953.678908101851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45953.678908101851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45953.678908101851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45953.678908101851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45953.678908101851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45953.678908101851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45953.678908101851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45953.678908101851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45953.678908101851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45953.678908101851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45953.678908101851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45953.678908101851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45953.678908101851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45953.678908101851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45953.678908101851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45953.678908101851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45953.678908101851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45953.678908101851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45953.678908101851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45953.678908101851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45953.678908101851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45953.678908101851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45953.678908101851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45953.678908101851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45953.678908101851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45953.678908101851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45953.678908101851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45953.678908101851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45953.678908101851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45953.678908101851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45953.678908101851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45953.678908101851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45953.678908101851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45953.678908101851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45953.678908101851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45953.678908101851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45953.678908101851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45953.678908101851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45953.678908101851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45953.678908101851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45953.678908101851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45953.678908101851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45953.678908101851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45953.678908101851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45953.678908101851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45953.678908101851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45953.678908101851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45953.678908101851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45953.678908101851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45953.678908101851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45953.678908101851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45953.678908101851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45953.678908101851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45953.678908101851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45953.678908101851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45953.678908101851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45953.678908101851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45953.678908101851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45953.678908101851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45953.678908101851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45953.678908101851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45953.678908101851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45953.678908101851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45953.678908101851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45953.678908101851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45953.678908101851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45953.678908101851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45953.678908101851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45953.678908101851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45953.678908101851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45953.678908101851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45953.678908101851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45953.678908101851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45953.678908101851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45953.678908101851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45953.678908101851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45953.678908101851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45953.678908101851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45953.678908101851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45953.678908101851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45953.678908101851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45953.678908101851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45953.678908101851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45953.678908101851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45953.678908101851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45953.678908101851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45953.678908101851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45953.678908101851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45953.678908101851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45953.678908101851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45953.678908101851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45953.678908101851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45953.678908101851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45953.678908101851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45953.678908101851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45953.678908101851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45953.678908101851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45953.678908101851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45953.678908101851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45953.678908101851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45953.678908101851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45953.678908101851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45953.678908101851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45953.678908101851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45953.678908101851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45953.678908101851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45953.678908101851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45953.678908101851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45953.678908101851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45953.678908101851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45953.678908101851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45953.678908101851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45953.678908101851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45953.678908101851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45953.678908101851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45953.678908101851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45953.678908101851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45953.678908101851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45953.678908101851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45953.678908101851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45953.678908101851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45953.678908101851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45953.678908101851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45953.678908101851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45953.678908101851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45953.678908101851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45953.678908101851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45953.678908101851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45953.678908101851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45953.678908101851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45953.678908101851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45953.678908101851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45953.678908101851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45953.678908101851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45953.678908101851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45953.678908101851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45953.678908101851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45953.678908101851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45953.678908101851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45953.678908101851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45953.678908101851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45953.678908101851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45953.678908101851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45953.678908101851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45953.678908101851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45953.678908101851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45953.678908101851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45953.678908101851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45953.678908101851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45953.678908101851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45953.678908101851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45953.678908101851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45953.678908101851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45953.678908101851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45953.678908101851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45953.678908101851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45953.678908101851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45953.678908101851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45953.678908101851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45953.678908101851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45953.678908101851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45953.678908101851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45953.678908101851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45953.678908101851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45953.678908101851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45953.678908101851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45953.678908101851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45953.678908101851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45953.678908101851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45953.678908101851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45953.678908101851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45953.678908101851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45953.678908101851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45953.678908101851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45953.678908101851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45953.678908101851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45953.678908101851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45953.678908101851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45953.678908101851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45953.678908101851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45953.678908101851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45953.678908101851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45953.678908101851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45953.678908101851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45953.678908101851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45953.678908101851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45953.678908101851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45953.678908101851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45953.678908101851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45953.678908101851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45953.678908101851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45953.678908101851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45953.678908101851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45953.678908101851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45953.678908101851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45953.678908101851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45953.678908101851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45953.678908101851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45953.678908101851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45953.678908101851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45953.678908101851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45953.678908101851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45953.678908101851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45953.678908101851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45953.678908101851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45953.678908101851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45953.678908101851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45953.678908101851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45953.678908101851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45953.678908101851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45953.678908101851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45953.678908101851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45953.678908101851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45953.678908101851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45953.678908101851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45953.678908101851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45953.678908101851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45953.678908101851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45953.678908101851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45953.678908101851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45953.678908101851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45953.678908101851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45953.678908101851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45953.678908101851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45953.678908101851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45953.678908101851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45953.678908101851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45953.678908101851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45953.678908101851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45953.678908101851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45953.678908101851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45953.678908101851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45953.678908101851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45953.678908101851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45953.678908101851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45953.678908101851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45953.678908101851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45953.678908101851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45953.678908101851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45953.678908101851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45953.678908101851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45953.678908101851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45953.678908101851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45953.678908101851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45953.678908101851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45953.678908101851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45953.678908101851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45953.678908101851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45953.678908101851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45953.678908101851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45953.678908101851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45953.678908101851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45953.678908101851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45953.678908101851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45953.678908101851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45953.678908101851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45953.678908101851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45953.678908101851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45953.678908101851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45953.678908101851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45953.678908101851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45953.678908101851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45953.678908101851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45953.678908101851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45953.678908101851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45953.678908101851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45953.678908101851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45953.678908101851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45953.678908101851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45953.678908101851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45953.678908101851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45953.678908101851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45953.678908101851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45953.678908101851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45953.678908101851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45953.678908101851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45953.678908101851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45953.678908101851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45953.678908101851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45953.678908101851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45953.678908101851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45953.678908101851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45953.678908101851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45953.678908101851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45953.678908101851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45953.678908101851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45953.678908101851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45953.678908101851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45953.678908101851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45953.678908101851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45953.678908101851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45953.678908101851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45953.678908101851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45953.678908101851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45953.678908101851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45953.678908101851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45953.678908101851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45953.678908101851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45953.678908101851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45953.678908101851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45953.678908101851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45953.678908101851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45953.678908101851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45953.678908101851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45953.678908101851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45953.678908101851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45953.678908101851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45953.678908101851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45953.678908101851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45953.678908101851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45953.678908101851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45953.678908101851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45953.678908101851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45953.678908101851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45953.678908101851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45953.678908101851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45953.678908101851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45953.678908101851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45953.678908101851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45953.678908101851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45953.678908101851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45953.678908101851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45953.678908101851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45953.678908101851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45953.678908101851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45953.678908101851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45953.678908101851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45953.678908101851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45953.678908101851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45953.678908101851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45953.678908101851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45953.678908101851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45953.678908101851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45953.678908101851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45953.678908101851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45953.678908101851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45953.678908101851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45953.678908101851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45953.678908101851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45953.678908101851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45953.678908101851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45953.678908101851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45953.678908101851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45953.678908101851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45953.678908101851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45953.678908101851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45953.678908101851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45953.678908101851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45953.678908101851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45953.678908101851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45953.678908101851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45953.678908101851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45953.678908101851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45953.678908101851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45953.678908101851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45953.678908101851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45953.678908101851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45953.678908101851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45953.678908101851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45953.678908101851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45953.678908101851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45953.678908101851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45953.678908101851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45953.678908101851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45953.678908101851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45953.678908101851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45953.678908101851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45953.678908101851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45953.678908101851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45953.678908101851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45953.678908101851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45953.678908101851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45953.678908101851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45953.678908101851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45953.678908101851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45953.678908101851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45953.678908101851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45953.678908101851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45953.678908101851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45953.678908101851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45953.678908101851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45953.678908101851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45953.678908101851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45953.678908101851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45953.678908101851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45953.678908101851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45953.678908101851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45953.678908101851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45953.678908101851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45953.678908101851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45953.678908101851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45953.678908101851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45953.678908101851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45953.678908101851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45953.678908101851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45953.678908101851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45953.678908101851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45953.678908101851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45953.678908101851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45953.678908101851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45953.678908101851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45953.678908101851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45953.678908101851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45953.678908101851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45953.678908101851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45953.678908101851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45953.678908101851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45953.678908101851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45953.678908101851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45953.678908101851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45953.678908101851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45953.678908101851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45953.678908101851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45953.678908101851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45953.678908101851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45953.678908101851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45953.678908101851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45953.678908101851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45953.678908101851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45953.678908101851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45953.678908101851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45953.678908101851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45953.678908101851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45953.678908101851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45953.678908101851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45953.678908101851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45953.678908101851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45953.678908101851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45953.678908101851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45953.678908101851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45953.678908101851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45953.678908101851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45953.678908101851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45953.678908101851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45953.678908101851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45953.678908101851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45953.678908101851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45953.678908101851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45953.678908101851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45953.678908101851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45953.678908101851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45953.678908101851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45953.678908101851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45953.678908101851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45953.678908101851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45953.678908101851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45953.678908101851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45953.678908101851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45953.678908101851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45953.678908101851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45953.678908101851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45953.678908101851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45953.678908101851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45953.678908101851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45953.678908101851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45953.678908101851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45953.678908101851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45953.678908101851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45953.678908101851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45953.678908101851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45953.678908101851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45953.678908101851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45953.678908101851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45953.678908101851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45953.678908101851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45953.678908101851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45953.678908101851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45953.678908101851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45953.678908101851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45953.678908101851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45953.678908101851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45953.678908101851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45953.678908101851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45953.678908101851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45953.678908101851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45953.678908101851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45953.678908101851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45953.678908101851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45953.678908101851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45953.678908101851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45953.678908101851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45953.678908101851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45953.678908101851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45953.678908101851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45953.678908101851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45953.678908101851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45953.678908101851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45953.678908101851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45953.678908101851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45953.678908101851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45953.678908101851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45953.678908101851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45953.678908101851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45953.678908101851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45953.678908101851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45953.678908101851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45953.678908101851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45953.678908101851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45953.678908101851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45953.678908101851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45953.678908101851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45953.678908101851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45953.678908101851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45953.678908101851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45953.678908101851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45953.678908101851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45953.678908101851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45953.678908101851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45953.678908101851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45953.678908101851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45953.678908101851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45953.678908101851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45953.678908101851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45953.678908101851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45953.678908101851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45953.678908101851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45953.678908101851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45953.678908101851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45953.678908101851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45953.678908101851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45953.678908101851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45953.678908101851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45953.678908101851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45953.678908101851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45953.678908101851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45953.678908101851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45953.678908101851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45953.678908101851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45953.678908101851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45953.678908101851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45953.678908101851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45953.678908101851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45953.678908101851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45953.678908101851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45953.678908101851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45953.678908101851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45953.678908101851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45953.678908101851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45953.678908101851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45953.678908101851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45953.678908101851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45953.678908101851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45953.678908101851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45953.678908101851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45953.678908101851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45953.678908101851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45953.678908101851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45953.678908101851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45953.678908101851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45953.678908101851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45953.678908101851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45953.678908101851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45953.678908101851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45953.678908101851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45953.678908101851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45953.678908101851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45953.678908101851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45953.678908101851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45953.678908101851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45953.678908101851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45953.678908101851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45953.678908101851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45953.678908101851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45953.678908101851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45953.678908101851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45953.678908101851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45953.678908101851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45953.678908101851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45953.678908101851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45953.678908101851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45953.678908101851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45953.678908101851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45953.678908101851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45953.678908101851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45953.678908101851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45953.678908101851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45953.678908101851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45953.678908101851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45953.678908101851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45953.678908101851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45953.678908101851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45953.678908101851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45953.678908101851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45953.678908101851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45953.678908101851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45953.678908101851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45953.678908101851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45953.678908101851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45953.678908101851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45953.678908101851</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D24" sqref="D2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250.19819027777703</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4.4185879625729285E-2</v>
      </c>
      <c r="H3" s="125">
        <v>45953.546631944446</v>
      </c>
      <c r="I3" s="121" t="str">
        <f>IFERROR(VLOOKUP(D3,DB!A:F,6,0),"")</f>
        <v>SCECO</v>
      </c>
      <c r="J3" s="121" t="str">
        <f>IFERROR(VLOOKUP(D3,DB!A:G,7,0),"")</f>
        <v>Dead</v>
      </c>
      <c r="K3" s="127" t="s">
        <v>39092</v>
      </c>
      <c r="L3" s="123" t="str">
        <f>IFERROR(VLOOKUP(D3,DB!A:I,9,0),"")</f>
        <v>Latis</v>
      </c>
    </row>
    <row r="4" spans="1:16" ht="15" customHeight="1">
      <c r="A4" s="121"/>
      <c r="B4" s="98" t="str">
        <f>IFERROR(VLOOKUP(D4,DB!A:K,11,0),"")</f>
        <v/>
      </c>
      <c r="C4" s="122"/>
      <c r="D4" s="95"/>
      <c r="E4" s="100"/>
      <c r="F4" s="125"/>
      <c r="G4" s="126">
        <f ca="1">IFERROR(NOW()-F4,"")</f>
        <v>45953.678908101851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45953.678908101851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45953.678908101851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45953.678908101851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45953.678908101851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45953.678908101851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45953.678908101851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45953.678908101851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45953.678908101851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45953.678908101851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45953.678908101851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45953.678908101851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45953.678908101851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45953.678908101851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45953.678908101851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45953.678908101851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c r="E20" s="124"/>
      <c r="F20" s="125"/>
      <c r="G20" s="126">
        <f ca="1">IFERROR(NOW()-F20,"")</f>
        <v>45953.678908101851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45953.678908101851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45953.678908101851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45953.678908101851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45953.678908101851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45953.678908101851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45953.678908101851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45953.678908101851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45953.678908101851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45953.678908101851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45953.678908101851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45953.678908101851</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45953.678908101851</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45953.678908101851</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45953.678908101851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45953.678908101851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45953.678908101851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45953.678908101851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45953.678908101851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45953.678908101851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45953.678908101851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45953.678908101851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45953.678908101851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45953.678908101851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45953.678908101851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45953.678908101851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45953.678908101851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45953.678908101851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45953.678908101851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45953.678908101851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45953.678908101851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45953.678908101851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45953.678908101851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45953.678908101851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45953.678908101851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45953.678908101851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45953.678908101851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45953.678908101851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45953.678908101851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45953.678908101851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45953.678908101851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45953.678908101851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45953.678908101851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45953.678908101851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45953.678908101851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45953.678908101851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45953.678908101851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45953.678908101851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45953.678908101851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45953.678908101851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45953.678908101851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45953.678908101851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45953.678908101851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45953.678908101851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45953.678908101851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45953.678908101851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45953.678908101851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45953.678908101851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45953.678908101851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45953.678908101851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45953.678908101851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45953.678908101851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45953.678908101851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45953.678908101851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45953.678908101851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45953.678908101851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45953.678908101851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45953.678908101851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45953.678908101851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45953.678908101851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45953.678908101851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45953.678908101851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45953.678908101851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45953.678908101851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45953.678908101851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45953.678908101851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45953.678908101851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45953.678908101851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45953.678908101851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45953.678908101851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45953.678908101851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45953.678908101851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45953.678908101851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45953.678908101851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45953.678908101851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45953.678908101851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45953.678908101851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45953.678908101851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45953.678908101851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45953.678908101851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45953.678908101851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45953.678908101851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45953.678908101851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45953.678908101851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45953.678908101851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45953.678908101851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45953.678908101851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45953.678908101851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45953.678908101851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45953.678908101851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45953.678908101851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45953.678908101851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45953.678908101851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45953.678908101851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45953.678908101851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45953.678908101851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45953.678908101851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45953.678908101851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45953.678908101851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45953.678908101851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45953.678908101851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45953.678908101851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45953.678908101851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45953.678908101851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45953.678908101851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45953.678908101851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45953.678908101851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45953.678908101851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45953.678908101851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45953.678908101851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45953.678908101851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45953.678908101851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45953.678908101851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45953.678908101851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45953.678908101851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45953.678908101851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45953.678908101851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45953.678908101851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45953.678908101851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45953.678908101851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45953.678908101851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45953.678908101851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45953.678908101851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45953.678908101851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45953.678908101851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45953.678908101851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45953.678908101851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45953.678908101851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45953.678908101851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45953.678908101851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45953.678908101851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45953.678908101851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45953.678908101851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45953.678908101851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45953.678908101851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45953.678908101851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45953.678908101851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45953.678908101851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45953.678908101851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45953.678908101851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45953.678908101851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45953.678908101851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45953.678908101851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45953.678908101851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45953.678908101851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45953.678908101851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45953.678908101851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45953.678908101851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45953.678908101851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45953.678908101851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45953.678908101851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45953.678908101851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45953.678908101851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45953.678908101851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45953.678908101851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45953.678908101851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45953.678908101851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45953.678908101851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45953.678908101851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45953.678908101851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45953.678908101851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45953.678908101851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45953.678908101851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45953.678908101851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45953.678908101851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45953.678908101851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45953.678908101851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45953.678908101851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45953.678908101851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45953.678908101851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45953.678908101851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45953.678908101851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45953.678908101851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45953.678908101851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45953.678908101851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45953.678908101851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45953.678908101851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45953.678908101851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45953.678908101851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45953.678908101851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45953.678908101851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45953.678908101851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45953.678908101851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45953.678908101851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45953.678908101851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45953.678908101851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45953.678908101851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45953.678908101851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45953.678908101851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45953.678908101851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45953.678908101851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45953.678908101851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45953.678908101851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45953.678908101851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45953.678908101851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45953.678908101851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45953.678908101851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45953.678908101851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45953.678908101851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45953.678908101851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45953.678908101851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45953.678908101851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45953.678908101851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45953.678908101851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45953.678908101851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45953.678908101851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45953.678908101851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45953.678908101851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45953.678908101851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45953.678908101851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45953.678908101851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45953.678908101851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45953.678908101851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45953.678908101851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45953.678908101851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45953.678908101851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45953.678908101851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45953.678908101851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45953.678908101851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45953.678908101851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45953.678908101851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45953.678908101851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45953.678908101851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45953.678908101851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45953.678908101851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45953.678908101851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45953.678908101851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45953.678908101851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45953.678908101851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45953.678908101851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45953.678908101851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45953.678908101851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45953.678908101851</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45953.678908101851</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61.846847685184912</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39081</v>
      </c>
      <c r="F3" s="38">
        <v>45926.188877314817</v>
      </c>
      <c r="G3" s="146">
        <f t="shared" ref="G3" ca="1" si="0">IFERROR(NOW()-F3,"")</f>
        <v>27.490030555556586</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8.9073337962981896</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39081</v>
      </c>
      <c r="F5" s="155">
        <v>45948.661111111112</v>
      </c>
      <c r="G5" s="156">
        <f ca="1">IFERROR(NOW()-F5,"")</f>
        <v>5.0177967592608184</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1</v>
      </c>
      <c r="D6" s="154" t="s">
        <v>35382</v>
      </c>
      <c r="E6" s="154" t="s">
        <v>38998</v>
      </c>
      <c r="F6" s="155">
        <v>45953.650277777779</v>
      </c>
      <c r="G6" s="156">
        <f ca="1">IFERROR(NOW()-F6,"")</f>
        <v>2.8630092594539747E-2</v>
      </c>
      <c r="H6" s="155">
        <v>45953.537048611113</v>
      </c>
      <c r="I6" s="154" t="str">
        <f>IFERROR(VLOOKUP(D6,DB!A:F,6,0),"")</f>
        <v>Generator-SG</v>
      </c>
      <c r="J6" s="154" t="str">
        <f>IFERROR(VLOOKUP(D6,DB!A:G,7,0),"")</f>
        <v>Vandalized</v>
      </c>
      <c r="K6" s="154" t="s">
        <v>39102</v>
      </c>
      <c r="L6" s="154" t="str">
        <f>IFERROR(VLOOKUP(D6,DB!A:I,9,0),"")</f>
        <v>Latis</v>
      </c>
    </row>
    <row r="7" spans="1:13" ht="15">
      <c r="A7" s="160"/>
      <c r="B7" s="160" t="str">
        <f>IFERROR(VLOOKUP(D7,DB!A:K,11,0),"")</f>
        <v/>
      </c>
      <c r="C7" s="160"/>
      <c r="D7" s="160"/>
      <c r="E7" s="160"/>
      <c r="F7" s="161"/>
      <c r="G7" s="162">
        <f ca="1">IFERROR(NOW()-F7,"")</f>
        <v>45953.678907870373</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45953.678907870373</v>
      </c>
      <c r="H8" s="161"/>
      <c r="I8" s="160" t="str">
        <f>IFERROR(VLOOKUP(D8,DB!A:F,6,0),"")</f>
        <v/>
      </c>
      <c r="J8" s="160" t="str">
        <f>IFERROR(VLOOKUP(D8,DB!A:G,7,0),"")</f>
        <v/>
      </c>
      <c r="K8" s="160"/>
      <c r="L8" s="160" t="str">
        <f>IFERROR(VLOOKUP(D8,DB!A:I,9,0),"")</f>
        <v/>
      </c>
    </row>
    <row r="9" spans="1:13" ht="15">
      <c r="A9" s="160"/>
      <c r="B9" s="160" t="str">
        <f>IFERROR(VLOOKUP(D9,DB!A:K,11,0),"")</f>
        <v>R5</v>
      </c>
      <c r="C9" s="160"/>
      <c r="D9" s="160" t="s">
        <v>39103</v>
      </c>
      <c r="E9" s="160"/>
      <c r="F9" s="161"/>
      <c r="G9" s="162">
        <f ca="1">IFERROR(NOW()-F9,"")</f>
        <v>45953.678907870373</v>
      </c>
      <c r="H9" s="161"/>
      <c r="I9" s="160" t="str">
        <f>IFERROR(VLOOKUP(D9,DB!A:F,6,0),"")</f>
        <v>SCECO</v>
      </c>
      <c r="J9" s="160" t="str">
        <f>IFERROR(VLOOKUP(D9,DB!A:G,7,0),"")</f>
        <v>Dead</v>
      </c>
      <c r="K9" s="160"/>
      <c r="L9" s="160" t="str">
        <f>IFERROR(VLOOKUP(D9,DB!A:I,9,0),"")</f>
        <v>Latis</v>
      </c>
    </row>
    <row r="10" spans="1:13" ht="15">
      <c r="A10" s="160"/>
      <c r="B10" s="160" t="str">
        <f>IFERROR(VLOOKUP(D10,DB!A:K,11,0),"")</f>
        <v/>
      </c>
      <c r="C10" s="160"/>
      <c r="D10" s="160"/>
      <c r="E10" s="160"/>
      <c r="F10" s="161"/>
      <c r="G10" s="162">
        <f ca="1">IFERROR(NOW()-F10,"")</f>
        <v>45953.678907870373</v>
      </c>
      <c r="H10" s="161"/>
      <c r="I10" s="160" t="str">
        <f>IFERROR(VLOOKUP(D10,DB!A:F,6,0),"")</f>
        <v/>
      </c>
      <c r="J10" s="160" t="str">
        <f>IFERROR(VLOOKUP(D10,DB!A:G,7,0),"")</f>
        <v/>
      </c>
      <c r="K10" s="160"/>
      <c r="L10" s="160" t="str">
        <f>IFERROR(VLOOKUP(D10,DB!A:I,9,0),"")</f>
        <v/>
      </c>
    </row>
    <row r="11" spans="1:13" ht="15">
      <c r="A11" s="160"/>
      <c r="B11" s="160" t="str">
        <f>IFERROR(VLOOKUP(D11,DB!A:K,11,0),"")</f>
        <v>R5</v>
      </c>
      <c r="C11" s="160"/>
      <c r="D11" s="160" t="s">
        <v>38382</v>
      </c>
      <c r="E11" s="160"/>
      <c r="F11" s="161"/>
      <c r="G11" s="162">
        <f ca="1">IFERROR(NOW()-F11,"")</f>
        <v>45953.678907870373</v>
      </c>
      <c r="H11" s="161"/>
      <c r="I11" s="160" t="str">
        <f>IFERROR(VLOOKUP(D11,DB!A:F,6,0),"")</f>
        <v>SCECO</v>
      </c>
      <c r="J11" s="160" t="str">
        <f>IFERROR(VLOOKUP(D11,DB!A:G,7,0),"")</f>
        <v>Haj Removal</v>
      </c>
      <c r="K11" s="160"/>
      <c r="L11" s="160" t="str">
        <f>IFERROR(VLOOKUP(D11,DB!A:I,9,0),"")</f>
        <v>Latis</v>
      </c>
    </row>
    <row r="12" spans="1:13" ht="15">
      <c r="A12" s="160"/>
      <c r="B12" s="160" t="str">
        <f>IFERROR(VLOOKUP(D12,DB!A:K,11,0),"")</f>
        <v/>
      </c>
      <c r="C12" s="160"/>
      <c r="D12" s="160"/>
      <c r="E12" s="160"/>
      <c r="F12" s="161"/>
      <c r="G12" s="162">
        <f ca="1">IFERROR(NOW()-F12,"")</f>
        <v>45953.678907870373</v>
      </c>
      <c r="H12" s="161"/>
      <c r="I12" s="160" t="str">
        <f>IFERROR(VLOOKUP(D12,DB!A:F,6,0),"")</f>
        <v/>
      </c>
      <c r="J12" s="160" t="str">
        <f>IFERROR(VLOOKUP(D12,DB!A:G,7,0),"")</f>
        <v/>
      </c>
      <c r="K12" s="160"/>
      <c r="L12" s="160" t="str">
        <f>IFERROR(VLOOKUP(D12,DB!A:I,9,0),"")</f>
        <v/>
      </c>
    </row>
    <row r="13" spans="1:13" ht="15">
      <c r="A13" s="160"/>
      <c r="B13" s="160" t="str">
        <f>IFERROR(VLOOKUP(D13,DB!A:K,11,0),"")</f>
        <v>R5</v>
      </c>
      <c r="C13" s="160"/>
      <c r="D13" s="160" t="s">
        <v>30382</v>
      </c>
      <c r="E13" s="160"/>
      <c r="F13" s="161"/>
      <c r="G13" s="162">
        <f ca="1">IFERROR(NOW()-F13,"")</f>
        <v>45953.678907870373</v>
      </c>
      <c r="H13" s="161"/>
      <c r="I13" s="160" t="str">
        <f>IFERROR(VLOOKUP(D13,DB!A:F,6,0),"")</f>
        <v>SCECO</v>
      </c>
      <c r="J13" s="160" t="str">
        <f>IFERROR(VLOOKUP(D13,DB!A:G,7,0),"")</f>
        <v>Weak</v>
      </c>
      <c r="K13" s="160"/>
      <c r="L13" s="160" t="str">
        <f>IFERROR(VLOOKUP(D13,DB!A:I,9,0),"")</f>
        <v>Latis</v>
      </c>
    </row>
    <row r="14" spans="1:13" ht="15">
      <c r="A14" s="160"/>
      <c r="B14" s="160" t="str">
        <f>IFERROR(VLOOKUP(D14,DB!A:K,11,0),"")</f>
        <v/>
      </c>
      <c r="C14" s="160"/>
      <c r="D14" s="160"/>
      <c r="E14" s="160"/>
      <c r="F14" s="161"/>
      <c r="G14" s="162">
        <f ca="1">IFERROR(NOW()-F14,"")</f>
        <v>45953.678907870373</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45953.678907870373</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45953.678907870373</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45953.678907870373</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45953.678907870373</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45953.678907870373</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45953.678907870373</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45953.678907870373</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45953.678907870373</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45953.678907870373</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45953.678907870373</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45953.678907870373</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45953.678907870373</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45953.678907870373</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45953.678907870373</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45953.678907870373</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45953.678907870373</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45953.678907870373</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45953.678907870373</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45953.678907870373</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45953.678907870373</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45953.678907870373</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45953.678907870373</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45953.678907870373</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45953.678907870373</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45953.678907870373</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45953.678907870373</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45953.678907870373</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45953.678907870373</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45953.678907870373</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45953.678907870373</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45953.678907870373</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45953.678907870373</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45953.678907870373</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45953.678907870373</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45953.678907870373</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45953.678907870373</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45953.678907870373</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45953.678907870373</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45953.678907870373</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45953.678907870373</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45953.678907870373</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45953.678907870373</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45953.678907870373</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45953.678907870373</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45953.678907870373</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45953.678907870373</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45953.678907870373</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45953.678907870373</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45953.678907870373</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45953.678907870373</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45953.678907870373</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45953.678907870373</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45953.678907870373</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45953.678907870373</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45953.678907870373</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45953.678907870373</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45953.678907870373</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45953.678907870373</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45953.678907870373</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45953.678907870373</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45953.678907870373</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45953.678907870373</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45953.678907870373</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45953.678907870373</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45953.678907870373</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45953.678907870373</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45953.678907870373</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45953.678907870373</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45953.678907870373</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45953.678907870373</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45953.678907870373</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45953.678907870373</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45953.678907870373</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45953.678907870373</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45953.678907870373</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45953.678907870373</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45953.678907870373</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45953.678907870373</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45953.678907870373</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45953.678907870373</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45953.678907870373</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45953.678907870373</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45953.678907870373</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45953.678907870373</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45953.678907870373</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45953.678907870373</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45953.678907870373</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45953.678907870373</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45953.678907870373</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45953.678907870373</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45953.678907870373</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45953.678907870373</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45953.678907870373</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45953.678907870373</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45953.678907870373</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45953.678907870373</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45953.678907870373</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45953.678907870373</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45953.678907870373</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45953.678907870373</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45953.678907870373</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45953.678907870373</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45953.678907870373</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45953.678907870373</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45953.678907870373</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45953.678907870373</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45953.678907870373</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45953.678907870373</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45953.678907870373</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45953.678907870373</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45953.678907870373</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45953.678907870373</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45953.678907870373</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45953.678907870373</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45953.678907870373</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45953.678907870373</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45953.678907870373</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45953.678907870373</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45953.678907870373</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45953.678907870373</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45953.678907870373</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45953.678907870373</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45953.678907870373</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45953.678907870373</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45953.678907870373</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45953.678907870373</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45953.678907870373</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45953.678907870373</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45953.678907870373</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45953.678907870373</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45953.678907870373</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45953.678907870373</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45953.678907870373</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45953.678907870373</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45953.678907870373</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45953.678907870373</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45953.678907870373</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45953.678907870373</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45953.678907870373</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45953.678907870373</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45953.678907870373</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45953.678907870373</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45953.678907870373</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45953.678907870373</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45953.678907870373</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45953.678907870373</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45953.678907870373</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45953.678907870373</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45953.678907870373</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45953.678907870373</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45953.678907870373</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45953.678907870373</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45953.678907870373</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45953.678907870373</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45953.678907870373</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45953.678907870373</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45953.678907870373</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45953.678907870373</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45953.678907870373</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45953.678907870373</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45953.678907870373</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45953.678907870373</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45953.678907870373</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45953.678907870373</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45953.678907870373</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45953.678907870373</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45953.678907870373</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45953.678907870373</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45953.678907870373</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45953.678907870373</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45953.678907870373</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45953.678907870373</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45953.678907870373</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45953.678907870373</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45953.678907870373</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45953.678907870373</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45953.678907870373</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45953.678907870373</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45953.678907870373</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45953.678907870373</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45953.678907870373</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45953.678907870373</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45953.678907870373</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45953.678907870373</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45953.678907870373</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45953.678907870373</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45953.678907870373</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45953.678907870373</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45953.678907870373</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45953.678907870373</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45953.678907870373</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45953.678907870373</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45953.678907870373</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45953.678907870373</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45953.678907870373</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45953.678907870373</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45953.678907870373</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45953.678907870373</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45953.678907870373</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45953.678907870373</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45953.678907870373</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45953.678907870373</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45953.678907870373</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45953.678907870373</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45953.678907870373</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45953.678907870373</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45953.678907870373</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45953.678907870373</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45953.678907870373</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45953.678907870373</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45953.678907870373</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45953.678907870373</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45953.678907870373</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45953.678907870373</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45953.678907870373</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45953.678907870373</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45953.678907870373</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45953.678907870373</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45953.678907870373</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45953.678907870373</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45953.678907870373</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45953.678907870373</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45953.678907870373</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45953.678907870373</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45953.678907870373</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45953.678907870373</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45953.678907870373</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45953.678907870373</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45953.678907870373</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45953.678907870373</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45953.678907870373</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45953.678907870373</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45953.678907870373</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45953.678907870373</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45953.678907870373</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45953.678907870373</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45953.678907870373</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45953.678907870373</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45953.678907870373</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45953.678907870373</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45953.678907870373</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45953.678907870373</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45953.678907870373</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45953.678907870373</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45953.678907870373</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45953.678907870373</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45953.678907870373</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45953.678907870373</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45953.678907870373</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45953.678907870373</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45953.678907870373</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45953.678907870373</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45953.678907870373</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45953.678907870373</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45953.678907870373</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45953.678907870373</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45953.678907870373</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45953.678907870373</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45953.678907870373</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45953.678907870373</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45953.678907870373</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45953.678907870373</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45953.678907870373</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45953.678907870373</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45953.678907870373</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45953.678907870373</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45953.678907870373</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45953.678907870373</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45953.678907870373</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45953.678907870373</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45953.678907870373</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45953.678907870373</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45953.678907870373</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45953.678907870373</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45953.678907870373</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45953.678907870373</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45953.678907870373</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45953.678907870373</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45953.678907870373</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45953.678907870373</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45953.678907870373</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45953.678907870373</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45953.678907870373</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45953.678907870373</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45953.678907870373</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45953.678907870373</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45953.678907870373</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45953.678907870373</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45953.678907870373</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45953.678907870373</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45953.678907870373</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45953.678907870373</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45953.678907870373</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45953.678907870373</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45953.678907870373</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45953.678907870373</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45953.678907870373</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45953.678907870373</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45953.678907870373</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45953.678907870373</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45953.678907870373</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45953.678907870373</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45953.678907870373</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45953.678907870373</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45953.678907870373</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45953.678907870373</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45953.678907870373</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45953.678907870373</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45953.678907870373</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45953.678907870373</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45953.678907870373</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45953.678907870373</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45953.678907870373</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45953.678907870373</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45953.678907870373</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45953.678907870373</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45953.678907870373</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45953.678907870373</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45953.678907870373</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45953.678907870373</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45953.678907870373</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45953.678907870373</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45953.678907870373</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45953.678907870373</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45953.678907870373</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45953.678907870373</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45953.678907870373</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45953.678907870373</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45953.678907870373</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45953.678907870373</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45953.678907870373</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45953.678907870373</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45953.678907870373</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45953.678907870373</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45953.678907870373</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45953.678907870373</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45953.678907870373</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45953.678907870373</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45953.678907870373</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45953.678907870373</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45953.678907870373</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45953.678907870373</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45953.678907870373</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45953.678907870373</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45953.678907870373</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45953.678907870373</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45953.678907870373</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45953.678907870373</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45953.678907870373</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45953.678907870373</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45953.678907870373</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45953.678907870373</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45953.678907870373</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45953.678907870373</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45953.678907870373</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45953.678907870373</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45953.678907870373</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45953.678907870373</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45953.678907870373</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45953.678907870373</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45953.678907870373</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45953.678907870373</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45953.678907870373</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45953.678907870373</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45953.678907870373</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45953.678907870373</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45953.678907870373</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45953.678907870373</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45953.678907870373</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45953.678907870373</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45953.678907870373</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45953.678907870373</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45953.678907870373</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45953.678907870373</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45953.678907870373</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45953.678907870373</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45953.678907870373</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45953.678907870373</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45953.678907870373</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45953.678907870373</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45953.678907870373</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45953.678907870373</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45953.678907870373</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45953.678907870373</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45953.678907870373</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45953.678907870373</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45953.678907870373</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45953.678907870373</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45953.678907870373</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45953.678907870373</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45953.678907870373</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45953.678907870373</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45953.678907870373</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45953.678907870373</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45953.678907870373</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45953.678907870373</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45953.678907870373</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45953.678907870373</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45953.678907870373</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45953.678907870373</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45953.678907870373</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45953.678907870373</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45953.678907870373</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45953.678907870373</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45953.678907870373</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45953.678907870373</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45953.678907870373</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45953.678907870373</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45953.678907870373</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45953.678907870373</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45953.678907870373</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45953.678907870373</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45953.678907870373</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45953.678907870373</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45953.678907870373</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45953.678907870373</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45953.678907870373</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45953.678907870373</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45953.678907870373</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45953.678907870373</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45953.678907870373</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45953.678907870373</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45953.678907870373</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45953.678907870373</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45953.678907870373</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45953.678907870373</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45953.678907870373</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45953.678907870373</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45953.678907870373</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45953.678907870373</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45953.678907870373</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45953.678907870373</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45953.678907870373</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45953.678907870373</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45953.678907870373</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45953.678907870373</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45953.678907870373</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45953.678907870373</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45953.678907870373</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45953.678907870373</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45953.678907870373</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45953.678907870373</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45953.678907870373</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45953.678907870373</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45953.678907870373</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45953.678907870373</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45953.678907870373</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45953.678907870373</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45953.678907870373</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45953.678907870373</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45953.678907870373</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45953.678907870373</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45953.678907870373</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45953.678907870373</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45953.678907870373</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45953.678907870373</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45953.678907870373</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45953.678907870373</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45953.678907870373</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45953.678907870373</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45953.678907870373</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45953.678907870373</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45953.678907870373</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45953.678907870373</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45953.678907870373</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45953.678907870373</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45953.678907870373</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45953.678907870373</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45953.678907870373</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45953.678907870373</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45953.678907870373</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45953.678907870373</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45953.678907870373</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45953.678907870373</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45953.678907870373</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45953.678907870373</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45953.678907870373</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45953.678907870373</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45953.678907870373</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45953.678907870373</v>
      </c>
      <c r="H494" s="161"/>
      <c r="I494" s="160" t="str">
        <f>IFERROR(VLOOKUP(D494,DB!A:F,6,0),"")</f>
        <v/>
      </c>
      <c r="J494" s="160" t="str">
        <f>IFERROR(VLOOKUP(D494,DB!A:G,7,0),"")</f>
        <v/>
      </c>
      <c r="K494" s="160"/>
      <c r="L494" s="160" t="str">
        <f>IFERROR(VLOOKUP(D494,DB!A:I,9,0),"")</f>
        <v/>
      </c>
    </row>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604" ht="15"/>
    <row r="605" ht="15"/>
    <row r="607" ht="15"/>
    <row r="608" ht="15"/>
    <row r="609" ht="15"/>
    <row r="610" ht="15"/>
    <row r="612" ht="15"/>
    <row r="613" ht="15"/>
    <row r="620" ht="15"/>
    <row r="621" ht="15"/>
    <row r="622" ht="15"/>
    <row r="623" ht="15"/>
    <row r="624" ht="15"/>
    <row r="625" ht="15"/>
    <row r="628" ht="15"/>
    <row r="629" ht="15"/>
    <row r="630" ht="15"/>
    <row r="631" ht="15"/>
    <row r="632" ht="15"/>
    <row r="633" ht="15"/>
    <row r="634" ht="15"/>
    <row r="635" ht="15"/>
    <row r="636" ht="15"/>
    <row r="637" ht="15"/>
    <row r="638" ht="15"/>
    <row r="639"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733" ht="15"/>
    <row r="734" ht="15"/>
    <row r="735" ht="15"/>
    <row r="736" ht="15"/>
    <row r="737" ht="15"/>
    <row r="738" ht="15"/>
    <row r="739" ht="15"/>
    <row r="740" ht="15"/>
    <row r="741" ht="15"/>
    <row r="742"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1032" ht="15"/>
    <row r="1033" ht="15"/>
    <row r="1034" ht="15"/>
    <row r="1035" ht="15"/>
    <row r="1036" ht="15"/>
    <row r="1037"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100" ht="15"/>
    <row r="1101" ht="15"/>
    <row r="1107" ht="15"/>
    <row r="1108" ht="15"/>
    <row r="1110" ht="15"/>
    <row r="1111" ht="15"/>
    <row r="1112" ht="15"/>
    <row r="1113" ht="15"/>
    <row r="1114" ht="15"/>
    <row r="1115" ht="15"/>
    <row r="1116"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9" ht="15"/>
    <row r="1190" ht="15"/>
    <row r="1191" ht="15"/>
    <row r="1192" ht="15"/>
    <row r="1193" ht="15"/>
    <row r="1194" ht="15"/>
    <row r="1195" ht="15"/>
    <row r="1196" ht="15"/>
    <row r="1197" ht="15"/>
    <row r="1198" ht="15"/>
    <row r="1199" ht="15"/>
    <row r="1200" ht="15"/>
    <row r="1201" ht="15"/>
    <row r="1202"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55" ht="15"/>
    <row r="1256" ht="15"/>
    <row r="1259" ht="15"/>
    <row r="1260" ht="15"/>
    <row r="1261" ht="15"/>
    <row r="1262" ht="15"/>
    <row r="1263" ht="15"/>
    <row r="1264" ht="15"/>
    <row r="1265" ht="15"/>
    <row r="1266" ht="15"/>
    <row r="1269" ht="15"/>
    <row r="1270" ht="15"/>
    <row r="1271" ht="15"/>
    <row r="1272" ht="15"/>
    <row r="1273" ht="15"/>
    <row r="1274" ht="15"/>
    <row r="1275" ht="15"/>
    <row r="1276" ht="15"/>
    <row r="1277" ht="15"/>
    <row r="1278" ht="15"/>
    <row r="1279" ht="15"/>
    <row r="1280" ht="15"/>
    <row r="1282" ht="15"/>
    <row r="1283" ht="15"/>
    <row r="1284" ht="15"/>
    <row r="1287" ht="15"/>
    <row r="1289" ht="15"/>
    <row r="1291" ht="15"/>
    <row r="1294" ht="15"/>
    <row r="1295" ht="15"/>
    <row r="1296" ht="15"/>
    <row r="1298" ht="15"/>
    <row r="1300" ht="15"/>
    <row r="1301" ht="15"/>
    <row r="1302" ht="15"/>
    <row r="1303" ht="15"/>
    <row r="1304" ht="15"/>
    <row r="1306" ht="15"/>
    <row r="1307" ht="15"/>
    <row r="1308" ht="15"/>
    <row r="1309" ht="15"/>
    <row r="1311" ht="15"/>
    <row r="1313" ht="15"/>
    <row r="1314" ht="15"/>
    <row r="1316" ht="15"/>
    <row r="1317"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tabSelected="1" workbookViewId="0">
      <selection activeCell="D5" sqref="D3: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1</v>
      </c>
      <c r="D2" s="105" t="s">
        <v>34704</v>
      </c>
      <c r="E2" s="108" t="s">
        <v>38998</v>
      </c>
      <c r="F2" s="109"/>
      <c r="G2" s="78">
        <f ca="1">IFERROR(NOW()-F2,"-")</f>
        <v>45953.678907870373</v>
      </c>
      <c r="H2" s="109">
        <v>45953.547835648147</v>
      </c>
      <c r="I2" s="105" t="str">
        <f>IFERROR(VLOOKUP(D2,DB!A:F,6,0),"")</f>
        <v>SCECO</v>
      </c>
      <c r="J2" s="104" t="str">
        <f>IFERROR(VLOOKUP(D2,DB!A:G,7,0),"")</f>
        <v>Dead</v>
      </c>
      <c r="K2" s="110" t="s">
        <v>39105</v>
      </c>
      <c r="L2" s="111" t="str">
        <f>IFERROR(VLOOKUP(D2,DB!A:I,9,0),"")</f>
        <v>Latis</v>
      </c>
    </row>
    <row r="3" spans="1:16383" ht="31.5" customHeight="1">
      <c r="A3" s="106"/>
      <c r="B3" s="105" t="str">
        <f>IFERROR(VLOOKUP(D3,DB!A:K,11,0),"")</f>
        <v/>
      </c>
      <c r="C3" s="107"/>
      <c r="D3" s="105"/>
      <c r="E3" s="108"/>
      <c r="F3" s="109"/>
      <c r="G3" s="78">
        <f ca="1">IFERROR(NOW()-F3,"-")</f>
        <v>45953.678907870373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45953.678907870373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45953.678907870373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45953.678907870373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45953.678907870373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45953.678907870373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45953.678907870373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45953.678907870373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45953.678907870373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45953.678907870373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45953.678907870373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45953.678907870373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45953.678907870373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45953.678907870373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45953.678907870373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45953.678907870373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45953.678907870373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45953.678907870373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45953.678907870373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45953.678907870373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45953.678907870373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45953.678907870373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45953.678907870373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45953.678907870373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45953.678907870373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45953.678907870373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45953.678907870373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45953.678907870373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45953.678907870373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45953.678907870373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45953.678907870373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45953.678907870373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45953.678907870373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45953.678907870373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45953.678907870373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45953.678907870373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45953.678907870373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45953.678907870373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45953.678907870373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45953.678907870373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45953.678907870373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45953.678907870373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45953.678907870373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45953.678907870373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45953.678907870373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45953.678907870373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45953.678907870373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45953.678907870373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45953.678907870373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45953.678907870373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45953.678907870373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45953.678907870373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45953.678907870373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45953.678907870373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45953.678907870373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45953.678907870373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45953.678907870373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45953.678907870373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45953.678907870373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45953.678907870373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45953.678907870373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45953.678907870373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45953.678907870373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45953.678907870373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45953.678907870373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45953.678907870373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45953.678907870373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45953.678907870373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45953.678907870373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45953.678907870373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45953.678907870373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45953.678907870373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45953.678907870373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45953.678907870373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45953.678907870373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45953.678907870373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45953.678907870373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45953.678907870373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45953.678907870373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45953.678907870373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45953.678907870373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45953.678907870373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45953.678907870373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45953.678907870373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45953.678907870373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45953.678907870373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45953.678907870373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45953.678907870373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45953.678907870373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45953.678907870373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45953.678907870373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45953.678907870373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45953.678907870373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45953.678907870373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45953.678907870373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45953.678907870373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45953.678907870373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45953.678907870373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45953.678907870373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45953.678907870373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45953.678907870373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45953.678907870373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45953.678907870373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45953.678907870373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45953.678907870373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45953.678907870373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45953.678907870373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45953.678907870373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45953.678907870373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45953.678907870373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45953.678907870373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45953.678907870373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45953.678907870373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45953.678907870373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45953.678907870373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45953.678907870373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45953.678907870373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45953.678907870373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45953.678907870373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45953.678907870373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45953.678907870373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45953.678907870373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45953.678907870373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45953.678907870373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45953.678907870373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45953.678907870373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45953.678907870373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45953.678907870373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45953.678907870373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45953.678907870373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45953.678907870373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45953.678907870373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45953.678907870373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45953.678907870373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45953.678907870373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45953.678907870373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45953.678907870373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45953.678907870373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45953.678907870373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45953.678907870373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45953.678907870373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45953.678907870373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45953.678907870373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45953.678907870373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45953.678907870373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45953.678907870373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45953.678907870373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45953.678907870373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45953.678907870373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45953.678907870373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45953.678907870373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45953.678907870373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45953.678907870373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45953.678907870373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45953.678907870373</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2025-10-23T13:19:53Z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