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25" documentId="13_ncr:1_{F6CB121F-512D-4AA6-A0C1-0FB36C537598}" xr6:coauthVersionLast="47" xr6:coauthVersionMax="47" xr10:uidLastSave="{2EEE3A62-382A-44AC-8B8D-D5CDADA61761}"/>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<sst xmlns="http://schemas.openxmlformats.org/spreadsheetml/2006/main" count="178594" uniqueCount="39081">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</sst>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9" totalsRowShown="0" headerRowDxfId="48" dataDxfId="47" headerRowBorderDxfId="45" tableBorderDxfId="46" totalsRowBorderDxfId="44">
  <autoFilter ref="A1:L3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tabSelected="1" workbookViewId="0">
      <selection activeCell="D10" sqref="D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286.07812893518712</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5.5828164351842133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45949.026554861113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45949.026554861113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45949.026554861113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45949.026554861113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45949.026554861113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45949.026554861113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45949.026554861113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45949.026554861113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45949.026554861113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45949.026554861113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45949.026554861113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45949.026554861113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45949.026554861113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45949.026554861113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45949.026554861113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45949.026554861113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45949.026554861113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45949.026554861113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45949.026554861113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45949.026554861113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45949.026554861113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45949.026554861113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45949.026554861113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45949.026554861113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45949.026554861113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45949.026554861113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45949.026554861113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45949.026554861113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45949.026554861113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45949.026554861113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45949.026554861113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45949.026554861113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45949.026554861113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45949.026554861113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45949.026554861113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45949.026554861113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45949.026554861113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45949.026554861113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45949.026554861113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45949.026554861113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45949.026554861113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45949.026554861113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45949.026554861113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45949.026554861113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45949.026554861113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45949.026554861113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45949.026554861113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45949.026554861113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45949.026554861113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45949.026554861113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45949.026554861113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45949.026554861113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45949.026554861113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45949.026554861113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45949.026554861113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45949.026554861113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45949.026554861113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45949.026554861113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45949.026554861113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45949.026554861113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45949.026554861113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45949.026554861113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45949.026554861113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45949.026554861113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45949.026554861113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45949.026554861113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45949.026554861113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45949.026554861113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45949.026554861113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45949.026554861113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45949.026554861113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45949.026554861113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45949.026554861113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45949.026554861113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45949.026554861113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45949.026554861113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45949.026554861113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45949.026554861113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45949.026554861113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45949.026554861113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45949.026554861113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45949.026554861113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45949.026554861113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45949.026554861113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45949.026554861113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45949.026554861113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45949.026554861113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45949.026554861113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45949.026554861113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45949.026554861113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45949.026554861113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45949.026554861113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45949.026554861113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45949.026554861113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45949.026554861113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45949.026554861113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45949.026554861113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45949.026554861113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45949.026554861113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45949.026554861113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45949.026554861113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45949.026554861113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45949.026554861113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45949.026554861113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45949.026554861113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45949.026554861113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142.29947152778186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124.02671689815179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4.5307793981482973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45949.026554861113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45949.026554861113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45949.026554861113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45949.026554861113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45949.026554861113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45949.026554861113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45949.026554861113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45949.026554861113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45949.026554861113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45949.026554861113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45949.026554861113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45949.026554861113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45949.026554861113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45949.026554861113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45949.026554861113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45949.026554861113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45949.026554861113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45949.026554861113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45949.026554861113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45949.026554861113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45949.026554861113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45949.026554861113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45949.026554861113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45949.026554861113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45949.026554861113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45949.026554861113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45949.026554861113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45949.026554861113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45949.026554861113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45949.026554861113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45949.026554861113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45949.026554861113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45949.026554861113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45949.026554861113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45949.026554861113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45949.026554861113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45949.026554861113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45949.026554861113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45949.026554861113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45949.026554861113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45949.026554861113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45949.026554861113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45949.026554861113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45949.026554861113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45949.026554861113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45949.026554861113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45949.026554861113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45949.026554861113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45949.026554861113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45949.026554861113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45949.026554861113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45949.026554861113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45949.026554861113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45949.026554861113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45949.026554861113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45949.026554861113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45949.026554861113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45949.026554861113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45949.026554861113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45949.026554861113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45949.026554861113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45949.026554861113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45949.026554861113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45949.026554861113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45949.026554861113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45949.026554861113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45949.026554861113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45949.026554861113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45949.026554861113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45949.026554861113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45949.026554861113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45949.026554861113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45949.026554861113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45949.026554861113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45949.026554861113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45949.026554861113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45949.026554861113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45949.026554861113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45949.026554861113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45949.026554861113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45949.026554861113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45949.026554861113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45949.026554861113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45949.026554861113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45949.026554861113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45949.026554861113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45949.026554861113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45949.026554861113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45949.026554861113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45949.026554861113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45949.026554861113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45949.026554861113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45949.026554861113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45949.026554861113</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45949.026554861113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45949.026554861113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45949.026554861113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45949.026554861113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45949.026554861113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45949.026554861113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45949.026554861113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45949.026554861113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45949.026554861113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45949.026554861113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45949.026554861113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45949.026554861113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45949.026554861113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45949.026554861113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45949.026554861113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45949.026554861113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45949.026554861113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45949.026554861113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45949.026554861113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45949.026554861113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45949.026554861113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45949.026554861113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45949.026554861113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45949.026554861113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45949.026554861113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45949.026554861113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45949.026554861113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45949.026554861113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45949.026554861113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45949.026554861113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45949.026554861113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45949.026554861113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45949.026554861113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45949.026554861113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45949.026554861113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45949.026554861113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45949.026554861113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45949.026554861113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45949.026554861113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45949.026554861113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45949.026554861113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45949.026554861113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45949.026554861113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45949.026554861113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45949.026554861113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45949.026554861113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45949.026554861113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45949.026554861113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45949.026554861113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45949.026554861113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45949.026554861113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45949.026554861113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45949.026554861113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45949.026554861113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45949.026554861113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45949.026554861113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45949.026554861113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45949.026554861113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45949.026554861113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45949.026554861113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45949.026554861113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45949.026554861113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45949.026554861113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45949.026554861113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45949.026554861113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45949.026554861113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45949.026554861113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45949.026554861113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45949.026554861113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45949.026554861113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45949.026554861113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45949.026554861113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45949.026554861113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45949.026554861113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45949.026554861113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45949.026554861113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45949.026554861113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45949.026554861113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45949.026554861113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45949.026554861113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45949.026554861113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45949.026554861113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45949.026554861113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45949.026554861113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45949.026554861113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45949.026554861113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45949.026554861113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45949.026554861113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45949.026554861113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45949.026554861113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45949.026554861113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45949.026554861113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45949.026554861113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45949.026554861113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45949.026554861113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45949.026554861113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45949.026554861113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45949.026554861113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45949.026554861113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45949.026554861113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45949.026554861113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45949.026554861113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45949.026554861113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45949.026554861113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45949.026554861113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45949.026554861113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45949.026554861113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45949.026554861113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45949.026554861113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45949.026554861113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45949.026554861113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45949.026554861113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45949.026554861113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45949.026554861113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45949.026554861113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45949.026554861113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45949.026554861113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45949.026554861113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45949.026554861113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45949.026554861113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45949.026554861113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45949.026554861113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45949.026554861113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45949.026554861113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45949.026554861113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45949.026554861113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45949.026554861113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45949.026554861113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45949.026554861113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45949.026554861113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45949.026554861113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45949.026554861113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45949.026554861113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45949.026554861113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45949.026554861113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45949.026554861113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45949.026554861113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45949.026554861113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45949.026554861113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45949.026554861113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45949.026554861113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45949.026554861113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45949.026554861113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45949.026554861113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45949.026554861113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45949.026554861113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45949.026554861113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45949.026554861113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45949.026554861113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45949.026554861113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45949.026554861113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45949.026554861113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45949.026554861113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45949.026554861113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45949.026554861113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45949.026554861113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45949.026554861113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45949.026554861113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45949.026554861113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45949.026554861113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45949.026554861113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45949.026554861113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45949.026554861113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45949.026554861113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45949.026554861113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45949.026554861113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45949.026554861113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45949.026554861113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45949.026554861113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45949.026554861113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45949.026554861113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45949.026554861113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45949.026554861113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45949.026554861113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45949.026554861113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45949.026554861113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45949.026554861113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45949.026554861113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45949.026554861113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45949.026554861113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45949.026554861113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45949.026554861113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45949.026554861113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45949.026554861113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45949.026554861113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45949.026554861113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45949.026554861113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45949.026554861113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45949.026554861113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45949.026554861113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45949.026554861113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45949.026554861113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45949.026554861113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45949.026554861113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45949.026554861113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45949.026554861113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45949.026554861113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45949.026554861113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45949.026554861113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45949.026554861113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45949.026554861113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45949.026554861113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45949.026554861113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45949.026554861113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45949.026554861113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45949.026554861113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45949.026554861113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45949.026554861113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45949.026554861113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45949.026554861113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45949.026554861113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45949.026554861113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45949.026554861113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45949.026554861113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45949.026554861113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45949.026554861113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45949.026554861113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45949.026554861113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45949.026554861113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45949.026554861113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45949.026554861113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45949.026554861113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45949.026554861113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45949.026554861113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45949.026554861113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45949.026554861113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45949.026554861113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45949.026554861113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45949.026554861113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45949.026554861113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45949.026554861113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45949.026554861113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45949.026554861113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45949.026554861113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45949.026554861113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45949.026554861113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45949.026554861113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45949.026554861113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45949.026554861113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45949.026554861113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45949.026554861113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45949.026554861113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45949.026554861113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45949.026554861113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45949.026554861113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45949.026554861113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45949.026554861113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45949.026554861113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45949.026554861113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45949.026554861113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45949.026554861113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45949.026554861113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45949.026554861113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45949.026554861113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45949.026554861113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45949.026554861113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45949.026554861113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45949.026554861113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45949.026554861113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45949.026554861113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45949.026554861113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45949.026554861113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45949.026554861113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45949.026554861113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45949.026554861113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45949.026554861113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45949.026554861113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45949.026554861113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45949.026554861113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45949.026554861113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45949.026554861113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45949.026554861113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45949.026554861113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45949.026554861113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45949.026554861113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45949.026554861113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45949.026554861113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45949.026554861113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45949.026554861113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45949.026554861113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45949.026554861113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45949.026554861113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45949.026554861113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45949.026554861113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45949.026554861113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45949.026554861113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45949.026554861113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45949.026554861113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45949.026554861113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45949.026554861113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45949.026554861113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45949.026554861113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45949.026554861113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45949.026554861113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45949.026554861113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45949.026554861113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45949.026554861113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45949.026554861113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45949.026554861113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45949.026554861113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45949.026554861113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45949.026554861113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45949.026554861113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45949.026554861113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45949.026554861113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45949.026554861113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45949.026554861113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45949.026554861113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45949.026554861113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45949.026554861113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45949.026554861113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45949.026554861113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45949.026554861113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45949.026554861113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45949.026554861113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45949.026554861113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45949.026554861113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45949.026554861113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45949.026554861113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45949.026554861113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45949.026554861113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45949.026554861113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45949.026554861113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45949.026554861113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45949.026554861113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45949.026554861113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45949.026554861113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45949.026554861113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45949.026554861113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45949.026554861113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45949.026554861113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45949.026554861113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45949.026554861113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45949.026554861113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45949.026554861113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45949.026554861113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45949.026554861113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45949.026554861113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45949.026554861113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45949.026554861113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45949.026554861113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45949.026554861113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45949.026554861113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45949.026554861113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45949.026554861113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45949.026554861113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45949.026554861113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45949.026554861113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45949.026554861113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45949.026554861113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45949.026554861113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45949.026554861113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45949.026554861113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45949.026554861113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45949.026554861113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45949.026554861113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45949.026554861113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45949.026554861113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45949.026554861113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45949.026554861113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45949.026554861113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45949.026554861113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45949.026554861113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45949.026554861113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45949.026554861113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45949.026554861113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45949.026554861113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45949.026554861113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45949.026554861113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45949.026554861113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45949.026554861113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45949.026554861113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45949.026554861113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45949.026554861113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45949.026554861113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45949.026554861113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45949.026554861113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45949.026554861113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45949.026554861113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45949.026554861113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45949.026554861113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45949.026554861113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45949.026554861113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45949.026554861113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45949.026554861113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45949.026554861113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45949.026554861113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45949.026554861113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45949.026554861113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45949.026554861113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45949.026554861113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45949.026554861113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45949.026554861113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45949.026554861113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45949.026554861113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45949.026554861113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45949.026554861113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45949.026554861113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45949.026554861113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45949.026554861113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45949.026554861113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45949.026554861113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45949.026554861113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45949.026554861113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45949.026554861113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45949.026554861113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45949.026554861113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45949.026554861113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45949.026554861113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45949.026554861113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45949.026554861113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45949.026554861113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45949.026554861113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45949.026554861113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45949.026554861113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45949.026554861113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45949.026554861113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45949.026554861113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45949.026554861113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45949.026554861113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45949.026554861113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45949.026554861113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45949.026554861113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45949.026554861113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45949.026554861113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45949.026554861113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45949.026554861113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45949.026554861113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45949.026554861113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45949.026554861113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45949.026554861113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45949.026554861113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45949.026554861113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45949.026554861113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45949.026554861113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45949.026554861113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45949.026554861113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45949.026554861113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45949.026554861113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45949.026554861113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45949.026554861113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45949.026554861113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45949.026554861113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45949.026554861113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45949.026554861113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45949.026554861113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45949.026554861113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45949.026554861113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45949.026554861113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45949.026554861113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45949.026554861113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45949.026554861113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45949.026554861113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45949.026554861113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45949.026554861113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45949.026554861113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45949.026554861113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45949.026554861113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45949.026554861113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45949.026554861113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45949.026554861113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45949.026554861113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45949.026554861113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45949.026554861113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45949.026554861113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45949.026554861113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45949.026554861113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45949.026554861113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45949.026554861113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45949.026554861113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45949.026554861113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45949.026554861113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45949.026554861113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45949.026554861113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45949.026554861113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45949.026554861113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45949.026554861113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45949.026554861113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45949.026554861113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45949.026554861113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45949.026554861113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45949.026554861113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45949.026554861113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45949.026554861113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45949.026554861113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45949.026554861113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45949.026554861113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45949.026554861113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45949.026554861113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45949.026554861113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45949.026554861113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45949.026554861113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45949.026554861113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45949.026554861113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45949.026554861113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45949.026554861113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45949.026554861113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45949.026554861113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45949.026554861113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45949.026554861113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45949.026554861113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45949.026554861113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45949.026554861113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45949.026554861113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45949.026554861113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45949.026554861113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45949.026554861113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45949.026554861113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45949.026554861113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45949.026554861113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45949.026554861113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45949.026554861113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45949.026554861113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45949.026554861113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45949.026554861113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45949.026554861113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45949.026554861113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45949.026554861113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45949.026554861113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45949.026554861113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45949.026554861113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45949.026554861113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45949.026554861113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45949.026554861113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45949.026554861113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45949.026554861113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45949.026554861113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45949.026554861113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45949.026554861113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45949.026554861113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45949.026554861113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45949.026554861113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45949.026554861113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45949.026554861113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45949.026554861113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45949.026554861113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45949.026554861113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45949.026554861113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45949.026554861113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45949.026554861113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45949.026554861113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45949.026554861113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45949.026554861113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45949.026554861113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45949.026554861113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45949.026554861113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45949.026554861113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45949.026554861113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45949.026554861113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45949.026554861113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45949.026554861113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45949.026554861113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45949.026554861113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45949.026554861113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45949.026554861113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45949.026554861113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45949.026554861113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45949.026554861113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45949.026554861113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45949.026554861113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45949.026554861113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45949.026554861113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45949.026554861113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45949.026554861113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45949.026554861113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45949.026554861113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45949.026554861113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45949.026554861113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45949.026554861113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45949.026554861113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45949.026554861113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45949.026554861113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45949.026554861113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45949.026554861113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45949.026554861113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45949.026554861113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45949.026554861113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45949.026554861113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45949.026554861113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45949.026554861113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45949.026554861113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45949.026554861113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45949.026554861113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45949.026554861113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45949.026554861113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45949.026554861113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45949.026554861113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45949.026554861113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45949.026554861113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45949.026554861113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45949.026554861113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45949.026554861113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45949.026554861113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45949.026554861113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45949.026554861113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45949.026554861113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45949.026554861113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45949.026554861113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45949.026554861113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45949.026554861113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45949.026554861113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45949.026554861113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45949.026554861113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45949.026554861113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45949.026554861113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45949.026554861113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45949.026554861113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45949.026554861113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45949.026554861113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45949.026554861113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45949.026554861113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45949.026554861113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45949.026554861113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45949.026554861113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45949.026554861113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45949.026554861113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45949.026554861113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45949.026554861113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45949.026554861113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45949.026554861113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45949.026554861113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45949.026554861113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45949.026554861113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45949.026554861113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45949.026554861113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45949.026554861113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45949.026554861113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45949.026554861113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45949.026554861113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45949.026554861113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45949.026554861113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45949.026554861113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45949.026554861113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45949.026554861113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45949.026554861113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45949.026554861113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45949.026554861113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45949.026554861113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45949.026554861113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45949.026554861113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45949.026554861113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45949.026554861113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45949.026554861113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45949.026554861113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45949.026554861113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45949.026554861113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45949.026554861113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45949.026554861113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45949.026554861113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45949.026554861113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45949.026554861113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45949.026554861113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45949.026554861113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45949.026554861113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45949.026554861113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45949.026554861113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45949.026554861113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45949.026554861113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45949.026554861113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45949.026554861113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45949.026554861113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45949.026554861113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45949.026554861113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45949.026554861113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45949.026554861113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45949.026554861113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45949.026554861113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45949.026554861113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45949.026554861113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45949.026554861113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45949.026554861113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45949.026554861113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45949.026554861113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45949.026554861113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45949.026554861113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45949.026554861113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45949.026554861113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45949.026554861113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45949.026554861113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45949.026554861113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45949.026554861113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45949.026554861113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45949.026554861113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45949.026554861113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45949.026554861113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45949.026554861113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45949.026554861113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45949.026554861113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45949.026554861113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45949.026554861113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45949.026554861113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45949.026554861113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45949.026554861113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45949.026554861113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45949.026554861113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45949.026554861113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45949.026554861113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45949.026554861113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45949.026554861113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45949.026554861113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45949.026554861113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45949.026554861113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45949.026554861113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45949.026554861113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45949.026554861113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45949.026554861113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45949.026554861113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45949.026554861113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45949.026554861113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45949.026554861113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45949.026554861113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45949.026554861113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45949.026554861113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45949.026554861113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45949.026554861113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45949.026554861113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45949.026554861113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45949.026554861113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45949.026554861113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45949.026554861113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45949.026554861113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45949.026554861113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45949.026554861113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45949.026554861113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45949.026554861113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45949.026554861113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45949.026554861113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45949.026554861113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45949.026554861113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45949.026554861113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45949.026554861113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45949.026554861113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45949.026554861113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45949.026554861113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45949.026554861113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45949.026554861113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45949.026554861113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45949.026554861113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45949.026554861113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45949.026554861113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45949.026554861113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45949.026554861113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45949.026554861113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45949.026554861113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45949.026554861113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45949.026554861113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45949.026554861113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45949.026554861113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45949.026554861113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45949.026554861113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45949.026554861113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45949.026554861113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45949.026554861113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45949.026554861113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45949.026554861113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45949.026554861113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45949.026554861113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45949.026554861113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45949.026554861113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45949.026554861113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45949.026554861113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45949.026554861113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45949.026554861113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45949.026554861113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45949.026554861113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45949.026554861113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45949.026554861113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45949.026554861113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45949.026554861113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45949.026554861113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45949.026554861113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45949.026554861113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45949.026554861113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45949.026554861113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45949.026554861113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45949.026554861113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45949.026554861113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45949.026554861113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45949.026554861113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45949.026554861113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45949.026554861113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45949.026554861113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45949.026554861113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45949.026554861113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45949.026554861113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45949.026554861113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45949.026554861113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45949.026554861113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45949.026554861113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45949.026554861113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45949.026554861113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45949.026554861113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45949.026554861113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45949.026554861113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45949.026554861113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45949.026554861113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45949.026554861113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45949.026554861113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45949.026554861113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45949.026554861113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45949.026554861113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45949.026554861113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45949.026554861113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45949.026554861113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45949.026554861113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45949.026554861113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45949.026554861113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45949.026554861113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45949.026554861113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45949.026554861113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45949.026554861113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45949.026554861113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45949.026554861113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45949.026554861113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45949.026554861113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45949.026554861113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45949.026554861113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45949.026554861113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45949.026554861113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45949.026554861113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45949.026554861113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45949.026554861113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45949.026554861113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45949.026554861113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45949.026554861113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45949.026554861113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45949.026554861113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45949.026554861113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45949.026554861113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45949.026554861113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45949.026554861113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45949.026554861113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45949.026554861113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45949.026554861113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45949.026554861113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45949.026554861113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45949.026554861113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45949.026554861113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45949.026554861113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45949.026554861113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45949.026554861113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45949.026554861113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45949.026554861113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45949.026554861113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45949.026554861113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45949.026554861113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45949.026554861113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45949.026554861113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45949.026554861113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45949.026554861113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45949.026554861113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45949.026554861113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45949.026554861113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45949.026554861113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45949.026554861113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45949.026554861113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45949.026554861113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45949.026554861113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45949.026554861113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45949.026554861113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45949.026554861113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45949.026554861113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45949.026554861113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45949.026554861113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45949.026554861113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45949.026554861113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45949.026554861113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45949.026554861113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45949.026554861113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45949.026554861113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45949.026554861113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45949.026554861113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45949.026554861113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45949.026554861113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45949.026554861113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45949.026554861113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45949.026554861113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45949.026554861113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45949.026554861113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45949.026554861113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45949.026554861113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45949.026554861113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45949.026554861113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45949.026554861113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45949.026554861113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45949.026554861113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45949.026554861113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45949.026554861113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45949.026554861113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45949.026554861113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45949.026554861113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45949.026554861113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45949.026554861113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45949.026554861113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45949.026554861113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45949.026554861113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45949.026554861113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45949.026554861113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45949.026554861113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45949.026554861113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45949.026554861113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45949.026554861113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45949.026554861113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45949.026554861113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45949.026554861113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45949.026554861113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45949.026554861113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45949.026554861113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45949.026554861113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45949.026554861113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45949.026554861113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45949.026554861113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45949.026554861113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45949.026554861113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45949.026554861113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45949.026554861113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45949.026554861113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45949.026554861113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45949.026554861113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45949.026554861113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45949.026554861113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45949.026554861113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45949.026554861113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45949.026554861113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45949.026554861113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45949.026554861113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45949.026554861113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45949.026554861113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45949.026554861113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45949.026554861113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45949.026554861113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45949.026554861113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45949.026554861113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45949.026554861113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45949.026554861113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45949.026554861113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45949.026554861113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45949.026554861113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45949.026554861113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45949.026554861113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45949.026554861113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45949.026554861113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45949.026554861113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45949.026554861113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45949.026554861113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45949.026554861113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45949.026554861113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45949.026554861113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45949.026554861113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45949.026554861113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45949.026554861113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45949.026554861113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45949.026554861113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45949.026554861113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45949.026554861113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45949.026554861113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45949.026554861113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45949.026554861113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45949.026554861113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45949.026554861113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45949.026554861113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45949.026554861113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45949.026554861113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45949.026554861113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45949.026554861113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45949.026554861113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45949.026554861113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45949.026554861113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45949.026554861113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45949.026554861113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45949.026554861113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45949.026554861113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45949.026554861113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45949.026554861113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45949.026554861113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45949.026554861113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45949.026554861113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45949.026554861113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45949.026554861113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45949.026554861113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45949.026554861113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45949.026554861113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45949.026554861113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45949.026554861113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45949.026554861113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45949.026554861113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45949.026554861113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45949.026554861113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45949.026554861113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45949.026554861113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45949.026554861113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45949.026554861113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45949.026554861113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45949.026554861113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45949.026554861113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45949.026554861113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45949.026554861113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45949.026554861113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45949.026554861113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45949.026554861113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45949.026554861113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45949.026554861113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45949.026554861113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45949.026554861113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45949.026554861113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45949.026554861113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45949.026554861113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45949.026554861113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45949.026554861113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45949.026554861113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45949.026554861113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45949.026554861113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45949.026554861113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45949.026554861113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45949.026554861113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45949.026554861113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45949.026554861113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45949.026554861113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45949.026554861113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45949.026554861113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45949.026554861113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45949.026554861113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45949.026554861113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45949.026554861113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45949.026554861113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45949.026554861113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45949.026554861113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45949.026554861113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45949.026554861113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45949.026554861113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45949.026554861113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45949.026554861113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45949.026554861113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45949.026554861113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45949.026554861113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45949.026554861113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45949.026554861113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45949.026554861113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45949.026554861113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45949.026554861113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45949.026554861113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45949.026554861113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45949.026554861113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45949.026554861113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45949.026554861113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45949.026554861113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45949.026554861113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45949.026554861113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45949.026554861113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45949.026554861113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45949.026554861113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45949.026554861113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45949.026554861113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45949.026554861113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45949.026554861113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45949.026554861113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45949.026554861113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45949.026554861113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45949.026554861113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45949.026554861113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45949.026554861113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45949.026554861113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45949.026554861113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45949.026554861113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45949.026554861113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45949.026554861113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45949.026554861113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45949.026554861113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45949.026554861113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45949.026554861113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45949.026554861113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45949.026554861113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45949.026554861113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45949.026554861113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45949.026554861113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45949.026554861113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45949.026554861113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45949.026554861113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45949.026554861113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45949.026554861113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45949.026554861113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45949.026554861113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45949.026554861113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45949.026554861113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45949.026554861113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45949.026554861113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45949.026554861113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45949.026554861113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45949.026554861113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45949.026554861113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45949.026554861113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45949.026554861113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45949.026554861113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45949.026554861113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45949.026554861113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45949.026554861113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45949.026554861113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45949.026554861113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45949.026554861113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45949.026554861113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45949.026554861113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45949.026554861113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45949.026554861113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45949.026554861113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45949.026554861113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45949.026554861113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45949.026554861113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45949.026554861113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45949.026554861113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45949.026554861113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45949.026554861113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45949.026554861113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45949.026554861113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45949.026554861113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45949.026554861113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45949.026554861113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45949.026554861113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45949.026554861113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45949.026554861113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45949.026554861113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45949.026554861113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45949.026554861113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45949.026554861113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45949.026554861113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45949.026554861113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45949.026554861113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45949.026554861113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45949.026554861113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45949.026554861113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45949.026554861113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45949.026554861113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45949.026554861113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45949.026554861113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45949.026554861113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45949.026554861113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45949.026554861113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45949.026554861113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45949.026554861113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45949.026554861113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45949.026554861113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45949.026554861113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45949.026554861113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45949.026554861113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45949.026554861113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45949.026554861113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45949.026554861113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9"/>
  <sheetViews>
    <sheetView workbookViewId="0">
      <selection activeCell="I15" sqref="I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245.54583726851706</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1.5314622685182258</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35910</v>
      </c>
      <c r="E4" s="100" t="s">
        <v>38964</v>
      </c>
      <c r="F4" s="125"/>
      <c r="G4" s="126">
        <f ca="1">IFERROR(NOW()-F4,"")</f>
        <v>45949.026554861113</v>
      </c>
      <c r="H4" s="125">
        <v>45948.910740740743</v>
      </c>
      <c r="I4" s="121" t="str">
        <f>IFERROR(VLOOKUP(D4,DB!A:F,6,0),"")</f>
        <v>Generator-SG</v>
      </c>
      <c r="J4" s="121" t="str">
        <f>IFERROR(VLOOKUP(D4,DB!A:G,7,0),"")</f>
        <v>Dead</v>
      </c>
      <c r="K4" s="127" t="s">
        <v>39059</v>
      </c>
      <c r="L4" s="123" t="str">
        <f>IFERROR(VLOOKUP(D4,DB!A:I,9,0),"")</f>
        <v>Latis</v>
      </c>
    </row>
    <row r="5" spans="1:16" ht="30.75">
      <c r="A5" s="121" t="s">
        <v>39058</v>
      </c>
      <c r="B5" s="121" t="str">
        <f>IFERROR(VLOOKUP(D5,DB!A:K,11,0),"")</f>
        <v>R4</v>
      </c>
      <c r="C5" s="122">
        <v>1</v>
      </c>
      <c r="D5" s="123" t="s">
        <v>27578</v>
      </c>
      <c r="E5" s="100" t="s">
        <v>38964</v>
      </c>
      <c r="F5" s="125"/>
      <c r="G5" s="126">
        <f ca="1">IFERROR(NOW()-F5,"")</f>
        <v>45949.026554861113</v>
      </c>
      <c r="H5" s="125">
        <v>45948.938356481478</v>
      </c>
      <c r="I5" s="121" t="str">
        <f>IFERROR(VLOOKUP(D5,DB!A:F,6,0),"")</f>
        <v>SCECO</v>
      </c>
      <c r="J5" s="121" t="str">
        <f>IFERROR(VLOOKUP(D5,DB!A:G,7,0),"")</f>
        <v>Dead</v>
      </c>
      <c r="K5" s="127" t="s">
        <v>39060</v>
      </c>
      <c r="L5" s="123" t="str">
        <f>IFERROR(VLOOKUP(D5,DB!A:I,9,0),"")</f>
        <v>Latis</v>
      </c>
    </row>
    <row r="6" spans="1:16" ht="15" customHeight="1">
      <c r="A6" s="121" t="s">
        <v>39058</v>
      </c>
      <c r="B6" s="121" t="str">
        <f>IFERROR(VLOOKUP(D6,DB!A:K,11,0),"")</f>
        <v>R4</v>
      </c>
      <c r="C6" s="122">
        <v>3</v>
      </c>
      <c r="D6" s="123" t="s">
        <v>35060</v>
      </c>
      <c r="E6" s="100" t="s">
        <v>38964</v>
      </c>
      <c r="F6" s="125"/>
      <c r="G6" s="126">
        <f ca="1">IFERROR(NOW()-F6,"")</f>
        <v>45949.026554861113</v>
      </c>
      <c r="H6" s="125">
        <v>45948.956307870372</v>
      </c>
      <c r="I6" s="121" t="str">
        <f>IFERROR(VLOOKUP(D6,DB!A:F,6,0),"")</f>
        <v>Generator-SG</v>
      </c>
      <c r="J6" s="121" t="str">
        <f>IFERROR(VLOOKUP(D6,DB!A:G,7,0),"")</f>
        <v>No BB Shifted</v>
      </c>
      <c r="K6" s="127" t="s">
        <v>39061</v>
      </c>
      <c r="L6" s="123" t="str">
        <f>IFERROR(VLOOKUP(D6,DB!A:I,9,0),"")</f>
        <v>Latis</v>
      </c>
    </row>
    <row r="7" spans="1:16" ht="15" customHeight="1">
      <c r="A7" s="121"/>
      <c r="B7" s="121" t="str">
        <f>IFERROR(VLOOKUP(D7,DB!A:K,11,0),"")</f>
        <v/>
      </c>
      <c r="C7" s="122"/>
      <c r="D7" s="123"/>
      <c r="E7" s="100"/>
      <c r="F7" s="125"/>
      <c r="G7" s="126">
        <f ca="1">IFERROR(NOW()-F7,"")</f>
        <v>45949.026554861113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45949.026554861113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45949.026554861113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45949.026554861113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45949.026554861113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45949.026554861113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45949.026554861113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45949.026554861113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45949.026554861113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45949.026554861113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45949.026554861113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45949.026554861113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45949.026554861113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45949.026554861113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45949.026554861113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45949.026554861113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45949.026554861113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45949.026554861113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45949.026554861113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45949.026554861113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45949.026554861113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45949.026554861113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45949.026554861113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45949.026554861113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45949.026554861113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45949.026554861113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45949.026554861113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45949.026554861113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45949.026554861113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45949.026554861113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45949.026554861113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45949.026554861113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45949.026554861113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45949.026554861113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45949.026554861113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45949.026554861113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45949.026554861113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45949.026554861113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45949.026554861113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45949.026554861113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45949.026554861113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45949.026554861113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45949.026554861113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45949.026554861113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45949.026554861113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45949.026554861113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45949.026554861113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45949.026554861113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45949.026554861113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45949.026554861113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45949.026554861113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45949.026554861113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45949.026554861113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45949.026554861113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45949.026554861113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45949.026554861113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45949.026554861113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45949.026554861113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45949.026554861113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45949.026554861113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45949.026554861113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45949.026554861113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45949.026554861113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45949.026554861113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45949.026554861113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45949.026554861113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45949.026554861113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45949.026554861113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45949.026554861113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45949.026554861113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45949.026554861113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45949.026554861113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45949.026554861113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45949.026554861113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45949.026554861113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45949.026554861113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45949.026554861113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45949.026554861113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45949.026554861113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45949.026554861113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45949.026554861113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45949.026554861113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45949.026554861113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45949.026554861113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45949.026554861113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45949.026554861113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45949.026554861113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45949.026554861113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45949.026554861113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45949.026554861113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45949.026554861113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45949.026554861113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45949.026554861113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45949.026554861113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45949.026554861113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45949.026554861113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45949.026554861113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45949.026554861113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45949.026554861113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45949.026554861113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45949.026554861113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45949.026554861113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45949.026554861113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45949.026554861113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45949.026554861113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45949.026554861113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45949.026554861113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45949.026554861113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45949.026554861113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45949.026554861113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45949.026554861113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45949.026554861113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45949.026554861113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45949.026554861113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45949.026554861113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45949.026554861113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45949.026554861113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45949.026554861113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45949.026554861113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45949.026554861113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45949.026554861113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45949.026554861113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45949.026554861113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45949.026554861113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45949.026554861113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45949.026554861113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45949.026554861113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45949.026554861113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45949.026554861113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45949.026554861113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45949.026554861113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45949.026554861113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45949.026554861113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45949.026554861113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45949.026554861113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45949.026554861113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45949.026554861113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45949.026554861113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45949.026554861113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45949.026554861113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45949.026554861113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45949.026554861113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45949.026554861113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45949.026554861113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45949.026554861113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45949.026554861113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45949.026554861113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45949.026554861113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45949.026554861113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45949.026554861113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45949.026554861113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45949.026554861113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45949.026554861113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45949.026554861113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45949.026554861113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45949.026554861113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45949.026554861113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45949.026554861113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45949.026554861113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45949.026554861113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45949.026554861113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45949.026554861113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45949.026554861113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45949.026554861113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45949.026554861113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45949.026554861113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45949.026554861113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45949.026554861113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45949.026554861113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45949.026554861113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45949.026554861113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45949.026554861113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45949.026554861113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45949.026554861113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45949.026554861113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45949.026554861113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45949.026554861113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45949.026554861113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45949.026554861113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45949.026554861113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45949.026554861113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45949.026554861113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45949.026554861113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45949.026554861113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45949.026554861113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45949.026554861113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45949.026554861113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45949.026554861113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45949.026554861113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45949.026554861113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45949.026554861113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45949.026554861113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45949.026554861113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45949.026554861113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45949.026554861113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45949.026554861113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45949.026554861113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45949.026554861113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45949.026554861113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45949.026554861113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45949.026554861113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45949.026554861113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45949.026554861113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45949.026554861113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45949.026554861113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45949.026554861113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45949.026554861113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45949.026554861113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45949.026554861113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45949.026554861113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45949.026554861113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45949.026554861113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45949.026554861113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45949.026554861113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45949.026554861113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45949.026554861113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45949.026554861113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45949.026554861113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45949.026554861113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45949.026554861113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45949.026554861113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45949.026554861113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45949.026554861113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45949.026554861113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45949.026554861113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45949.026554861113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45949.026554861113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45949.026554861113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45949.026554861113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45949.026554861113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45949.026554861113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45949.026554861113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45949.026554861113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45949.026554861113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45949.026554861113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45949.026554861113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45949.026554861113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45949.026554861113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45949.026554861113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45949.026554861113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45949.026554861113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45949.026554861113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45949.026554861113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45949.026554861113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45949.026554861113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45949.026554861113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45949.026554861113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45949.026554861113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45949.026554861113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45949.026554861113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45949.026554861113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45949.026554861113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45949.026554861113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45949.026554861113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45949.026554861113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45949.026554861113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45949.026554861113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45949.026554861113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45949.026554861113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45949.026554861113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45949.026554861113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45949.026554861113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45949.026554861113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45949.026554861113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45949.026554861113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45949.026554861113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45949.026554861113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45949.026554861113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45949.026554861113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45949.026554861113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45949.026554861113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45949.026554861113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45949.026554861113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45949.026554861113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45949.026554861113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45949.026554861113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45949.026554861113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45949.026554861113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45949.026554861113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45949.026554861113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45949.026554861113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45949.026554861113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45949.026554861113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45949.026554861113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45949.026554861113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45949.026554861113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45949.026554861113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45949.026554861113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45949.026554861113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45949.026554861113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45949.026554861113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45949.026554861113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45949.026554861113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45949.026554861113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45949.026554861113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45949.026554861113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45949.026554861113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45949.026554861113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45949.026554861113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45949.026554861113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45949.026554861113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45949.026554861113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45949.026554861113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45949.026554861113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45949.026554861113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45949.026554861113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45949.026554861113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45949.026554861113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45949.026554861113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45949.026554861113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45949.026554861113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45949.026554861113</v>
      </c>
      <c r="H318" s="125"/>
      <c r="I318" s="121" t="str">
        <f>IFERROR(VLOOKUP(D318,DB!A:F,6,0),"")</f>
        <v/>
      </c>
      <c r="J318" s="121" t="str">
        <f>IFERROR(VLOOKUP(D318,DB!A:G,7,0),"")</f>
        <v/>
      </c>
      <c r="K318" s="127"/>
      <c r="L318" s="123" t="str">
        <f>IFERROR(VLOOKUP(D318,DB!A:I,9,0),"")</f>
        <v/>
      </c>
    </row>
    <row r="319" spans="1:12" ht="15" customHeight="1">
      <c r="A319" s="128"/>
      <c r="B319" s="128" t="str">
        <f>IFERROR(VLOOKUP(D319,DB!A:K,11,0),"")</f>
        <v/>
      </c>
      <c r="C319" s="129"/>
      <c r="D319" s="130"/>
      <c r="E319" s="131"/>
      <c r="F319" s="132"/>
      <c r="G319" s="133">
        <f ca="1">IFERROR(NOW()-F319,"")</f>
        <v>45949.026554861113</v>
      </c>
      <c r="H319" s="132"/>
      <c r="I319" s="128" t="str">
        <f>IFERROR(VLOOKUP(D319,DB!A:F,6,0),"")</f>
        <v/>
      </c>
      <c r="J319" s="128" t="str">
        <f>IFERROR(VLOOKUP(D319,DB!A:G,7,0),"")</f>
        <v/>
      </c>
      <c r="K319" s="134"/>
      <c r="L319" s="130" t="str">
        <f>IFERROR(VLOOKUP(D319,DB!A:I,9,0),"")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57.194494675924943</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22.837677546296618</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4.254980787038221</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0.36544375000084983</v>
      </c>
      <c r="H5" s="165">
        <v>45948.661111111112</v>
      </c>
      <c r="I5" s="164" t="str">
        <f>IFERROR(VLOOKUP(D5,DB!A:F,6,0),"")</f>
        <v>SCECO</v>
      </c>
      <c r="J5" s="164" t="str">
        <f>IFERROR(VLOOKUP(D5,DB!A:G,7,0),"")</f>
        <v>Dead</v>
      </c>
      <c r="K5" s="164" t="s">
        <v>39069</v>
      </c>
      <c r="L5" s="164" t="str">
        <f>IFERROR(VLOOKUP(D5,DB!A:I,9,0),"")</f>
        <v>Latis</v>
      </c>
    </row>
    <row r="6" spans="1:13" ht="15">
      <c r="A6" s="164" t="s">
        <v>39070</v>
      </c>
      <c r="B6" s="164" t="str">
        <f>IFERROR(VLOOKUP(D6,DB!A:K,11,0),"")</f>
        <v>R5</v>
      </c>
      <c r="C6" s="164">
        <v>2</v>
      </c>
      <c r="D6" s="164" t="s">
        <v>31571</v>
      </c>
      <c r="E6" s="164" t="s">
        <v>38964</v>
      </c>
      <c r="F6" s="165">
        <v>45948.967928240738</v>
      </c>
      <c r="G6" s="166">
        <f ca="1">IFERROR(NOW()-F6,"")</f>
        <v>5.8626620375434868E-2</v>
      </c>
      <c r="H6" s="165">
        <v>45948.956875000003</v>
      </c>
      <c r="I6" s="164" t="str">
        <f>IFERROR(VLOOKUP(D6,DB!A:F,6,0),"")</f>
        <v>SCECO</v>
      </c>
      <c r="J6" s="164" t="str">
        <f>IFERROR(VLOOKUP(D6,DB!A:G,7,0),"")</f>
        <v>Dead</v>
      </c>
      <c r="K6" s="164" t="s">
        <v>39071</v>
      </c>
      <c r="L6" s="164" t="str">
        <f>IFERROR(VLOOKUP(D6,DB!A:I,9,0),"")</f>
        <v>Latis</v>
      </c>
    </row>
    <row r="7" spans="1:13" ht="15">
      <c r="A7" s="164"/>
      <c r="B7" s="164" t="str">
        <f>IFERROR(VLOOKUP(D7,DB!A:K,11,0),"")</f>
        <v/>
      </c>
      <c r="C7" s="164"/>
      <c r="D7" s="164"/>
      <c r="E7" s="164"/>
      <c r="F7" s="165"/>
      <c r="G7" s="166">
        <f ca="1">IFERROR(NOW()-F7,"")</f>
        <v>45949.026554861113</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45949.026554861113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45949.026554861113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45949.026554861113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45949.026554861113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45949.026554861113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45949.026554861113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45949.026554861113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45949.026554861113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45949.026554861113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45949.026554861113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45949.026554861113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45949.026554861113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45949.026554861113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45949.026554861113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45949.026554861113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45949.026554861113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45949.026554861113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45949.026554861113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45949.026554861113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45949.026554861113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45949.026554861113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45949.026554861113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45949.026554861113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45949.026554861113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45949.026554861113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45949.026554861113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45949.026554861113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45949.026554861113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45949.026554861113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45949.026554861113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45949.026554861113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45949.026554861113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45949.026554861113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45949.026554861113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45949.026554861113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45949.026554861113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45949.026554861113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45949.026554861113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45949.026554861113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45949.026554861113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45949.026554861113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45949.026554861113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45949.026554861113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45949.026554861113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45949.026554861113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45949.026554861113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45949.026554861113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45949.026554861113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45949.026554861113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45949.026554861113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45949.026554861113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45949.026554861113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45949.026554861113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45949.026554861113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45949.026554861113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45949.026554861113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45949.026554861113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45949.026554861113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45949.026554861113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45949.026554861113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45949.026554861113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45949.026554861113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45949.026554861113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45949.026554861113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45949.026554861113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45949.026554861113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45949.026554861113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45949.026554861113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45949.026554861113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45949.026554861113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45949.026554861113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45949.026554861113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45949.026554861113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45949.026554861113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45949.026554861113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45949.026554861113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45949.026554861113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45949.026554861113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45949.026554861113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45949.026554861113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45949.026554861113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45949.026554861113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45949.026554861113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45949.026554861113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45949.026554861113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45949.026554861113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45949.026554861113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45949.026554861113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45949.026554861113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45949.026554861113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45949.026554861113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45949.026554861113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45949.026554861113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45949.026554861113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45949.026554861113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45949.026554861113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45949.026554861113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45949.026554861113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45949.026554861113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45949.026554861113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45949.026554861113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45949.026554861113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45949.026554861113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45949.026554861113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45949.026554861113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45949.026554861113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45949.026554861113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45949.026554861113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45949.026554861113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45949.026554861113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45949.026554861113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45949.026554861113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45949.026554861113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45949.026554861113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45949.026554861113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45949.026554861113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45949.026554861113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45949.026554861113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45949.026554861113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45949.026554861113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45949.026554861113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45949.026554861113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45949.026554861113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45949.026554861113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45949.026554861113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45949.026554861113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45949.026554861113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45949.026554861113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45949.026554861113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45949.026554861113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45949.026554861113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45949.026554861113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45949.026554861113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45949.026554861113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45949.026554861113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45949.026554861113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45949.026554861113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45949.026554861113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45949.026554861113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45949.026554861113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45949.026554861113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45949.026554861113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45949.026554861113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45949.026554861113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45949.026554861113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45949.026554861113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45949.026554861113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45949.026554861113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45949.026554861113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45949.026554861113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45949.026554861113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45949.026554861113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45949.026554861113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45949.026554861113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45949.026554861113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45949.026554861113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45949.026554861113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45949.026554861113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45949.026554861113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45949.026554861113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45949.026554861113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45949.026554861113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45949.026554861113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45949.026554861113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45949.026554861113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45949.026554861113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45949.026554861113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45949.026554861113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45949.026554861113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45949.026554861113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45949.026554861113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45949.026554861113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45949.026554861113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45949.026554861113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45949.026554861113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45949.026554861113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45949.026554861113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45949.026554861113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45949.026554861113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45949.026554861113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45949.026554861113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45949.026554861113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45949.026554861113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45949.026554861113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45949.026554861113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45949.026554861113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45949.026554861113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45949.026554861113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45949.026554861113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45949.026554861113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45949.026554861113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45949.026554861113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45949.026554861113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45949.026554861113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45949.026554861113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45949.026554861113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45949.026554861113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45949.026554861113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45949.026554861113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45949.026554861113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45949.026554861113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45949.026554861113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45949.026554861113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45949.026554861113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45949.026554861113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45949.026554861113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45949.026554861113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45949.026554861113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45949.026554861113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45949.026554861113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45949.026554861113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45949.026554861113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45949.026554861113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45949.026554861113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45949.026554861113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45949.026554861113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45949.026554861113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45949.026554861113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45949.026554861113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45949.026554861113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45949.026554861113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45949.026554861113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45949.026554861113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45949.026554861113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45949.026554861113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45949.026554861113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45949.026554861113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45949.026554861113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45949.026554861113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45949.026554861113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45949.026554861113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45949.026554861113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45949.026554861113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45949.026554861113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45949.026554861113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45949.026554861113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45949.026554861113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45949.026554861113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45949.026554861113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45949.026554861113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45949.026554861113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45949.026554861113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45949.026554861113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45949.026554861113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45949.026554861113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45949.026554861113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45949.026554861113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45949.026554861113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45949.026554861113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45949.026554861113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45949.026554861113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45949.026554861113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45949.026554861113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45949.026554861113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45949.026554861113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45949.026554861113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45949.026554861113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45949.026554861113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45949.026554861113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45949.026554861113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45949.026554861113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45949.026554861113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45949.026554861113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45949.026554861113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45949.026554861113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45949.026554861113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45949.026554861113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45949.026554861113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45949.026554861113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45949.026554861113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45949.026554861113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45949.026554861113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45949.026554861113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45949.026554861113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45949.026554861113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45949.026554861113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45949.026554861113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45949.026554861113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45949.026554861113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45949.026554861113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45949.026554861113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45949.026554861113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45949.026554861113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45949.026554861113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45949.026554861113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45949.026554861113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45949.026554861113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45949.026554861113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45949.026554861113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45949.026554861113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45949.026554861113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45949.026554861113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45949.026554861113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45949.026554861113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45949.026554861113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45949.026554861113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45949.026554861113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45949.026554861113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45949.026554861113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45949.026554861113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45949.026554861113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45949.026554861113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45949.026554861113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45949.026554861113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45949.026554861113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45949.026554861113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45949.026554861113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45949.026554861113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45949.026554861113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45949.026554861113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45949.026554861113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45949.026554861113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45949.026554861113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45949.026554861113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45949.026554861113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45949.026554861113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45949.026554861113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45949.026554861113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45949.026554861113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45949.026554861113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45949.026554861113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45949.026554861113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45949.026554861113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45949.026554861113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45949.026554861113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45949.026554861113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45949.026554861113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45949.026554861113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45949.026554861113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45949.026554861113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45949.026554861113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45949.026554861113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45949.026554861113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45949.026554861113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45949.026554861113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45949.026554861113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45949.026554861113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45949.026554861113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45949.026554861113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45949.026554861113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45949.026554861113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45949.026554861113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45949.026554861113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45949.026554861113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45949.026554861113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45949.026554861113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45949.026554861113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45949.026554861113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45949.026554861113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45949.026554861113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45949.026554861113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45949.026554861113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45949.026554861113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45949.026554861113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45949.026554861113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45949.026554861113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45949.026554861113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45949.026554861113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45949.026554861113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45949.026554861113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45949.026554861113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45949.026554861113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45949.026554861113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45949.026554861113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45949.026554861113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45949.026554861113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45949.026554861113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45949.026554861113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45949.026554861113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45949.026554861113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45949.026554861113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45949.026554861113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45949.026554861113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45949.026554861113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45949.026554861113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45949.026554861113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45949.026554861113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45949.026554861113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45949.026554861113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45949.026554861113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45949.026554861113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45949.026554861113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45949.026554861113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45949.026554861113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45949.026554861113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45949.026554861113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45949.026554861113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45949.026554861113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45949.026554861113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45949.026554861113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45949.026554861113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45949.026554861113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45949.026554861113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45949.026554861113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45949.026554861113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45949.026554861113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45949.026554861113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45949.026554861113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45949.026554861113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45949.026554861113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45949.026554861113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45949.026554861113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45949.026554861113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45949.026554861113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45949.026554861113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45949.026554861113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45949.026554861113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45949.026554861113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45949.026554861113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45949.026554861113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45949.026554861113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45949.026554861113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45949.026554861113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45949.026554861113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45949.026554861113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45949.026554861113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45949.026554861113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45949.026554861113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45949.026554861113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45949.026554861113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45949.026554861113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45949.026554861113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45949.026554861113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45949.026554861113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45949.026554861113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45949.026554861113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45949.026554861113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45949.026554861113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45949.026554861113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45949.026554861113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45949.026554861113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45949.026554861113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45949.026554861113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45949.026554861113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45949.026554861113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45949.026554861113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45949.026554861113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45949.026554861113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45949.026554861113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45949.026554861113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45949.026554861113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45949.026554861113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45949.026554861113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45949.026554861113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45949.026554861113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45949.026554861113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45949.026554861113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45949.026554861113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45949.026554861113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45949.026554861113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45949.026554861113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45949.026554861113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45949.026554861113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45949.026554861113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45949.026554861113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45949.026554861113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45949.026554861113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45949.026554861113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45949.026554861113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45949.026554861113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45949.026554861113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45949.026554861113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45949.026554861113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45949.026554861113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45949.026554861113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45949.026554861113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45949.026554861113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45949.026554861113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45949.026554861113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45949.026554861113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45949.026554861113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45949.026554861113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45949.026554861113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45949.026554861113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45949.026554861113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45949.026554861113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45949.026554861113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45949.026554861113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45949.026554861113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45949.026554861113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45949.026554861113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45949.026554861113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45949.026554861113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45949.026554861113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45949.026554861113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45949.026554861113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45949.026554861113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45949.026554861113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45949.026554861113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45949.026554861113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45949.026554861113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45949.026554861113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45949.026554861113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45949.026554861113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45949.026554861113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45949.026554861113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45949.026554861113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45949.026554861113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45949.026554861113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45949.026554861113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45949.026554861113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45949.026554861113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45949.026554861113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45949.026554861113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45949.026554861113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45949.026554861113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45949.026554861113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45949.026554861113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45949.026554861113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45949.026554861113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45949.026554861113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45949.026554861113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45949.026554861113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45949.026554861113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45949.026554861113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45949.026554861113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45949.026554861113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45949.026554861113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45949.026554861113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45949.026554861113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45949.026554861113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45949.026554861113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45949.026554861113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45949.026554861113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45949.026554861113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45949.026554861113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45949.026554861113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45949.026554861113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45949.026554861113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45949.026554861113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45949.026554861113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45949.026554861113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45949.026554861113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45949.026554861113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45949.026554861113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45949.026554861113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45949.026554861113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45949.026554861113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45949.026554861113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45949.026554861113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45949.026554861113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45949.026554861113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45949.026554861113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45949.026554861113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45949.026554861113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45949.026554861113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45949.026554861113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45949.026554861113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45949.026554861113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45949.026554861113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45949.026554861113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45949.026554861113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45949.026554861113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45949.026554861113</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22.253707638890774</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9.4974923611152917</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45948.910879629628</v>
      </c>
      <c r="G4" s="145">
        <f ca="1">IFERROR(NOW()-F4,"-")</f>
        <v>0.11567523148551118</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39079</v>
      </c>
      <c r="B5" s="142" t="str">
        <f>IFERROR(VLOOKUP(D5,DB!A:K,11,0),"")</f>
        <v>R6</v>
      </c>
      <c r="C5" s="142">
        <v>1</v>
      </c>
      <c r="D5" s="142" t="s">
        <v>34735</v>
      </c>
      <c r="E5" s="142" t="s">
        <v>38964</v>
      </c>
      <c r="F5" s="146">
        <v>45948.985590277778</v>
      </c>
      <c r="G5" s="145">
        <f ca="1">IFERROR(NOW()-F5,"-")</f>
        <v>4.0964583335153293E-2</v>
      </c>
      <c r="H5" s="146">
        <v>45948.979780092595</v>
      </c>
      <c r="I5" s="142" t="str">
        <f>IFERROR(VLOOKUP(D5,DB!A:F,6,0),"")</f>
        <v>Generator-SG</v>
      </c>
      <c r="J5" s="142" t="str">
        <f>IFERROR(VLOOKUP(D5,DB!A:G,7,0),"")</f>
        <v>Good</v>
      </c>
      <c r="K5" s="142" t="s">
        <v>39080</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45949.026554861113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45949.026554861113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45949.026554861113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45949.026554861113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45949.026554861113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45949.026554861113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45949.026554861113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45949.026554861113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45949.026554861113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45949.026554861113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45949.026554861113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45949.026554861113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45949.026554861113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45949.026554861113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45949.026554861113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45949.026554861113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45949.026554861113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45949.026554861113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45949.026554861113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45949.026554861113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45949.026554861113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45949.026554861113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45949.026554861113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45949.026554861113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45949.026554861113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45949.026554861113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45949.026554861113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45949.026554861113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45949.026554861113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45949.026554861113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45949.026554861113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45949.026554861113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45949.026554861113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45949.026554861113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45949.026554861113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45949.026554861113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45949.026554861113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45949.026554861113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45949.026554861113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45949.026554861113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45949.026554861113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45949.026554861113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45949.026554861113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45949.026554861113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45949.026554861113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45949.026554861113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45949.026554861113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45949.026554861113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45949.026554861113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45949.026554861113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45949.026554861113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45949.026554861113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45949.026554861113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45949.026554861113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45949.026554861113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45949.026554861113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45949.026554861113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45949.026554861113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45949.026554861113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45949.026554861113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45949.026554861113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45949.026554861113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45949.026554861113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45949.026554861113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45949.026554861113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45949.026554861113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45949.026554861113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45949.026554861113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45949.026554861113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45949.026554861113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45949.026554861113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45949.026554861113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45949.026554861113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45949.026554861113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45949.026554861113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45949.026554861113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45949.026554861113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45949.026554861113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45949.026554861113</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2025-10-18T21:40:14Z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