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59" documentId="13_ncr:1_{F6CB121F-512D-4AA6-A0C1-0FB36C537598}" xr6:coauthVersionLast="47" xr6:coauthVersionMax="47" xr10:uidLastSave="{8F435AC4-F45D-41C6-BA06-46FB9738A8C1}"/>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7"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7" i="2"/>
  <c r="G7" i="2"/>
  <c r="I7" i="2"/>
  <c r="J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alcChain>
</file>

<file path=xl/sharedStrings.xml><?xml version="1.0" encoding="utf-8"?>
<sst xmlns="http://schemas.openxmlformats.org/spreadsheetml/2006/main" count="178591" uniqueCount="39080">
  <si>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</si>
  <si>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</si>
  <si>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</si>
  <si>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</si>
  <si>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</si>
  <si>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</si>
  <si>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</si>
  <si>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</si>
  <si>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</si>
  <si>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</si>
  <si>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</si>
  <si>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</si>
  <si>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</si>
  <si>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</si>
  <si>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</si>
  <si>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</si>
  <si>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</si>
  <si>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</si>
  <si>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</si>
  <si>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</si>
  <si>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</si>
  <si>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</si>
  <si>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</si>
  <si>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</si>
  <si>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</si>
  <si>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</si>
  <si>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</si>
  <si>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</si>
  <si>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</si>
  <si>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</si>
  <si>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</si>
  <si>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</si>
  <si>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</si>
  <si>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</si>
  <si>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</si>
  <si>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</si>
  <si>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</si>
  <si>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</si>
  <si>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</si>
  <si>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</si>
  <si>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</si>
  <si>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</si>
  <si>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</si>
  <si>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</si>
  <si>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</si>
  <si>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</si>
  <si>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</si>
  <si>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</si>
  <si>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</si>
  <si>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</si>
  <si>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</si>
  <si>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</si>
  <si>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</si>
  <si>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</si>
  <si>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</si>
  <si>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</si>
  <si>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</si>
  <si>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</si>
  <si>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</si>
  <si>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</si>
  <si>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</si>
  <si>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</si>
  <si>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</si>
  <si>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</si>
  <si>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</si>
  <si>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</si>
  <si>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</si>
  <si>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</si>
  <si>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</si>
  <si>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</si>
  <si>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</si>
  <si>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</si>
  <si>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</si>
  <si>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</si>
  <si>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</si>
  <si>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</si>
  <si>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</si>
  <si>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</si>
  <si>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</si>
  <si>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</si>
  <si>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</si>
  <si>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</si>
  <si>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</si>
  <si>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</si>
  <si>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</si>
  <si>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</si>
  <si>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</si>
  <si>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</si>
  <si>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</si>
  <si>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</si>
  <si>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</si>
  <si>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</si>
  <si>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</si>
  <si>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</si>
  <si>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</si>
  <si>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</si>
  <si>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</si>
  <si>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</si>
  <si>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</si>
  <si>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</si>
  <si>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</si>
  <si>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</si>
  <si>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</si>
  <si>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</si>
  <si>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</si>
  <si>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</si>
  <si>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</si>
  <si>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</si>
  <si>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</si>
  <si>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</si>
  <si>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</si>
  <si>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</si>
  <si>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</si>
  <si>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</si>
  <si>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</si>
  <si>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</si>
  <si>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</si>
  <si>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</si>
  <si>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</si>
  <si>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</si>
  <si>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</si>
  <si>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</si>
  <si>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</si>
  <si>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</si>
  <si>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</si>
  <si>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</si>
  <si>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</si>
  <si>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</si>
  <si>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</si>
  <si>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</si>
  <si>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</si>
  <si>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</si>
  <si>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</si>
  <si>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</si>
  <si>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</si>
  <si>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</si>
  <si>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</si>
  <si>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</si>
  <si>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</si>
  <si>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</si>
  <si>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</si>
  <si>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</si>
  <si>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</si>
  <si>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</si>
  <si>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</si>
  <si>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</si>
  <si>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</si>
  <si>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</si>
  <si>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</si>
  <si>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</si>
  <si>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</si>
  <si>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</si>
  <si>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</si>
  <si>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</si>
  <si>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</si>
  <si>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</si>
  <si>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</si>
  <si>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</si>
  <si>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</si>
  <si>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</si>
  <si>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</si>
  <si>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</si>
  <si>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</si>
  <si>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</si>
  <si>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</si>
  <si>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</si>
  <si>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</si>
  <si>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</si>
  <si>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</si>
  <si>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</si>
  <si>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</si>
  <si>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</si>
  <si>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</si>
  <si>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</si>
  <si>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</si>
  <si>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</si>
  <si>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</si>
  <si>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</si>
  <si>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</si>
  <si>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</si>
  <si>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</si>
  <si>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</si>
  <si>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</si>
  <si>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</si>
  <si>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</si>
  <si>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</si>
  <si>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</si>
  <si>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</si>
  <si>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</si>
  <si>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</si>
  <si>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</si>
  <si>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</si>
  <si>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</si>
  <si>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</si>
  <si>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</si>
  <si>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</si>
  <si>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</si>
  <si>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</si>
  <si>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</si>
  <si>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</si>
  <si>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</si>
  <si>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</si>
  <si>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</si>
  <si>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</si>
  <si>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</si>
  <si>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</si>
  <si>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</si>
  <si>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</si>
  <si>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</si>
  <si>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</si>
  <si>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</si>
  <si>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</si>
  <si>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</si>
  <si>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</si>
  <si>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</si>
  <si>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</si>
  <si>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</si>
  <si>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</si>
  <si>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</si>
  <si>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</si>
  <si>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</si>
  <si>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</si>
  <si>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</si>
  <si>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</si>
  <si>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</si>
  <si>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</si>
  <si>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</si>
  <si>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</si>
  <si>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</si>
  <si>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</si>
  <si>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</si>
  <si>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</si>
  <si>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</si>
  <si>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</si>
  <si>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</si>
  <si>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</si>
  <si>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</si>
  <si>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</si>
  <si>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</si>
  <si>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</si>
  <si>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</si>
  <si>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</si>
  <si>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</si>
  <si>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</si>
  <si>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</si>
  <si>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</si>
  <si>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</si>
  <si>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</si>
  <si>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</si>
  <si>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</si>
  <si>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</si>
  <si>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</si>
  <si>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</si>
  <si>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</si>
  <si>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</si>
  <si>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</si>
  <si>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</si>
  <si>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</si>
  <si>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</si>
  <si>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</si>
  <si>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</si>
  <si>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</si>
  <si>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</si>
  <si>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</si>
  <si>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</si>
  <si>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</si>
  <si>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</si>
  <si>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</si>
  <si>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</si>
  <si>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</si>
  <si>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</si>
  <si>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</si>
  <si>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</si>
  <si>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</si>
  <si>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</si>
  <si>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</si>
  <si>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</si>
  <si>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</si>
  <si>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</si>
  <si>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</si>
  <si>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</si>
  <si>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</si>
  <si>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</si>
  <si>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</si>
  <si>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</si>
  <si>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</si>
  <si>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</si>
  <si>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</si>
  <si>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</si>
  <si>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</si>
  <si>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</si>
  <si>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</si>
  <si>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</si>
  <si>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</si>
  <si>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</si>
  <si>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</si>
  <si>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</si>
  <si>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</si>
  <si>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</si>
  <si>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</si>
  <si>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</si>
  <si>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</si>
  <si>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</si>
  <si>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</si>
  <si>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</si>
  <si>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</si>
  <si>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</si>
  <si>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</si>
  <si>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</si>
  <si>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</si>
  <si>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</si>
  <si>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</si>
  <si>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</si>
  <si>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</si>
  <si>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</si>
  <si>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</si>
  <si>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</si>
  <si>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</si>
  <si>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</si>
  <si>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</si>
  <si>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</si>
  <si>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</si>
  <si>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</si>
  <si>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</si>
  <si>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</si>
  <si>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</si>
  <si>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</si>
  <si>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</si>
  <si>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</si>
  <si>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</si>
  <si>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</si>
  <si>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</si>
  <si>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</si>
  <si>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</si>
  <si>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</si>
  <si>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</si>
  <si>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</si>
  <si>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</si>
  <si>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</si>
  <si>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</si>
  <si>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</si>
  <si>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</si>
  <si>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</si>
  <si>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</si>
  <si>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</si>
  <si>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</si>
  <si>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</si>
  <si>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</si>
  <si>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</si>
  <si>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</si>
  <si>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</si>
  <si>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</si>
  <si>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</si>
  <si>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</si>
  <si>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</si>
  <si>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</si>
  <si>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</si>
  <si>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</si>
  <si>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</si>
  <si>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</si>
  <si>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</si>
  <si>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</si>
  <si>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</si>
  <si>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</si>
  <si>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</si>
  <si>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</si>
  <si>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</si>
  <si>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</si>
  <si>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</si>
  <si>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</si>
  <si>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</si>
  <si>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</si>
  <si>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</si>
  <si>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</si>
  <si>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</si>
  <si>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</si>
  <si>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</si>
  <si>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</si>
  <si>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</si>
  <si>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</si>
  <si>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</si>
  <si>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</si>
  <si>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</si>
  <si>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</si>
  <si>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</si>
  <si>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</si>
  <si>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</si>
  <si>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</si>
  <si>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</si>
  <si>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</si>
  <si>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</si>
  <si>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</si>
  <si>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</si>
  <si>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</si>
  <si>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</si>
  <si>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</si>
  <si>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</si>
  <si>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</si>
  <si>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</si>
  <si>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</si>
  <si>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</si>
  <si>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</si>
  <si>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</si>
  <si>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</si>
  <si>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</si>
  <si>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</si>
  <si>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</si>
  <si>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</si>
  <si>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</si>
  <si>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</si>
  <si>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</si>
  <si>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</si>
  <si>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</si>
  <si>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</si>
  <si>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</si>
  <si>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</si>
  <si>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</si>
  <si>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</si>
  <si>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</si>
  <si>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</si>
  <si>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</si>
  <si>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</si>
  <si>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</si>
  <si>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</si>
  <si>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</si>
  <si>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</si>
  <si>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</si>
  <si>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</si>
  <si>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</si>
  <si>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</si>
  <si>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</si>
  <si>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</si>
  <si>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</si>
  <si>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</si>
  <si>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</si>
  <si>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</si>
  <si>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</si>
  <si>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</si>
  <si>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</si>
  <si>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</si>
  <si>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</si>
  <si>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</si>
  <si>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</si>
  <si>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</si>
  <si>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</si>
  <si>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</si>
  <si>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</si>
  <si>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</si>
  <si>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</si>
  <si>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</si>
  <si>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</si>
  <si>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</si>
  <si>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</si>
  <si>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</si>
  <si>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</si>
  <si>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</si>
  <si>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</si>
  <si>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</si>
  <si>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</si>
  <si>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</si>
  <si>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</si>
  <si>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</si>
  <si>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</si>
  <si>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</si>
  <si>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</si>
  <si>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</si>
  <si>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</si>
  <si>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</si>
  <si>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</si>
  <si>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</si>
  <si>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</si>
  <si>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</si>
  <si>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</si>
  <si>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</si>
  <si>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</si>
  <si>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</si>
  <si>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</si>
  <si>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</si>
  <si>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</si>
  <si>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</si>
  <si>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</si>
  <si>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</si>
  <si>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</si>
  <si>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</si>
  <si>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</si>
  <si>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</si>
  <si>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</si>
  <si>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</si>
  <si>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</si>
  <si>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</si>
  <si>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</si>
  <si>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</si>
  <si>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</si>
  <si>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</si>
  <si>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</si>
  <si>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</si>
  <si>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</si>
  <si>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</si>
  <si>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</si>
  <si>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</si>
  <si>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</si>
  <si>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</si>
  <si>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</si>
  <si>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</si>
  <si>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</si>
  <si>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</si>
  <si>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</si>
  <si>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</si>
  <si>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</si>
  <si>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</si>
  <si>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</si>
  <si>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</si>
  <si>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</si>
  <si>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</si>
  <si>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</si>
  <si>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</si>
  <si>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</si>
  <si>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</si>
  <si>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</si>
  <si>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</si>
  <si>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</si>
  <si>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</si>
  <si>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</si>
  <si>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</si>
  <si>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</si>
  <si>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</si>
  <si>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</si>
  <si>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</si>
  <si>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</si>
  <si>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</si>
  <si>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</si>
  <si>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</si>
  <si>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</si>
  <si>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</si>
  <si>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</si>
  <si>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</si>
  <si>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</si>
  <si>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</si>
  <si>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</si>
  <si>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</si>
  <si>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</si>
  <si>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</si>
  <si>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</si>
  <si>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</si>
  <si>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</si>
  <si>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</si>
  <si>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</si>
  <si>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</si>
  <si>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</si>
  <si>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</si>
  <si>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</si>
  <si>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</si>
  <si>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</si>
  <si>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</si>
  <si>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</si>
  <si>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</si>
  <si>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</si>
  <si>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</si>
  <si>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</si>
  <si>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</si>
  <si>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</si>
  <si>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</si>
  <si>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</si>
  <si>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</si>
  <si>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</si>
  <si>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</si>
  <si>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</si>
  <si>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</si>
  <si>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</si>
  <si>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</si>
  <si>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</si>
  <si>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</si>
  <si>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</si>
  <si>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</si>
  <si>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</si>
  <si>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</si>
  <si>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</si>
  <si>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</si>
  <si>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</si>
  <si>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</si>
  <si>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</si>
  <si>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</si>
  <si>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</si>
  <si>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</si>
  <si>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</si>
  <si>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</si>
  <si>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</si>
  <si>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</si>
  <si>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</si>
  <si>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</si>
  <si>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</si>
  <si>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</si>
  <si>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</si>
  <si>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</si>
  <si>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</si>
  <si>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</si>
  <si>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</si>
  <si>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</si>
  <si>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</si>
  <si>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</si>
  <si>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</si>
  <si>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</si>
  <si>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</si>
  <si>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</si>
  <si>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</si>
  <si>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</si>
  <si>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</si>
  <si>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</si>
  <si>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</si>
  <si>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</si>
  <si>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</si>
  <si>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</si>
  <si>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</si>
  <si>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</si>
  <si>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</si>
  <si>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</si>
  <si>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</si>
  <si>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</si>
  <si>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</si>
  <si>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</si>
  <si>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</si>
  <si>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</si>
  <si>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</si>
  <si>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</si>
  <si>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</si>
  <si>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</si>
  <si>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</si>
  <si>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</si>
  <si>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</si>
  <si>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</si>
  <si>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</si>
  <si>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</si>
  <si>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</si>
  <si>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</si>
  <si>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</si>
  <si>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</si>
  <si>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</si>
  <si>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</si>
  <si>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</si>
  <si>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</si>
  <si>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</si>
  <si>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</si>
  <si>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</si>
  <si>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</si>
  <si>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</si>
  <si>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</si>
  <si>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</si>
  <si>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</si>
  <si>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</si>
  <si>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</si>
  <si>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</si>
  <si>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</si>
  <si>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</si>
  <si>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</si>
  <si>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</si>
  <si>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</si>
  <si>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</si>
  <si>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</si>
  <si>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</si>
  <si>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</si>
  <si>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</si>
  <si>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</si>
  <si>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</si>
  <si>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</si>
  <si>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</si>
  <si>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</si>
  <si>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</si>
  <si>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</si>
  <si>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</si>
  <si>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</si>
  <si>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</si>
  <si>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</si>
  <si>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</si>
  <si>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</si>
  <si>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</si>
  <si>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</si>
  <si>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</si>
  <si>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</si>
  <si>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</si>
  <si>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</si>
  <si>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</si>
  <si>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</si>
  <si>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</si>
  <si>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</si>
  <si>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</si>
  <si>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</si>
  <si>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</si>
  <si>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</si>
  <si>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</si>
  <si>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</si>
  <si>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</si>
  <si>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</si>
  <si>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</si>
  <si>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</si>
  <si>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</si>
  <si>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</si>
  <si>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</si>
  <si>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</si>
  <si>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</si>
  <si>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</si>
  <si>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</si>
  <si>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</si>
  <si>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</si>
  <si>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</si>
  <si>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</si>
  <si>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</si>
  <si>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</si>
  <si>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</si>
  <si>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</si>
  <si>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</si>
  <si>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</si>
  <si>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</si>
  <si>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</si>
  <si>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</si>
  <si>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</si>
  <si>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</si>
  <si>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</si>
  <si>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</si>
  <si>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</si>
  <si>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</si>
  <si>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</si>
  <si>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</si>
  <si>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</si>
  <si>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</si>
  <si>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</si>
  <si>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</si>
  <si>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</si>
  <si>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</si>
  <si>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</si>
  <si>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</si>
  <si>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</si>
  <si>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</si>
  <si>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</si>
  <si>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</si>
  <si>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</si>
  <si>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</si>
  <si>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</si>
  <si>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</si>
  <si>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</si>
  <si>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</si>
  <si>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</si>
  <si>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</si>
  <si>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</si>
  <si>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</si>
  <si>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</si>
  <si>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</si>
  <si>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</si>
  <si>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</si>
  <si>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</si>
  <si>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</si>
  <si>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</si>
  <si>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</si>
  <si>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</si>
  <si>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</si>
  <si>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</si>
  <si>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</si>
  <si>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</si>
  <si>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</si>
  <si>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</si>
  <si>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</si>
  <si>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</si>
  <si>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</si>
  <si>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</si>
  <si>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</si>
  <si>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</si>
  <si>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</si>
  <si>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</si>
  <si>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</si>
  <si>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</si>
  <si>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</si>
  <si>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</si>
  <si>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</si>
  <si>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</si>
  <si>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</si>
  <si>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</si>
  <si>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</si>
  <si>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</si>
  <si>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</si>
  <si>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</si>
  <si>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</si>
  <si>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</si>
  <si>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</si>
  <si>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</si>
  <si>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</si>
  <si>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</si>
  <si>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</si>
  <si>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</si>
  <si>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</si>
  <si>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</si>
  <si>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</si>
  <si>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</si>
  <si>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</si>
  <si>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</si>
  <si>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</si>
  <si>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</si>
  <si>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</si>
  <si>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</si>
  <si>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</si>
  <si>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</si>
  <si>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</si>
  <si>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</si>
  <si>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</si>
  <si>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</si>
  <si>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</si>
  <si>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</si>
  <si>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</si>
  <si>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</si>
  <si>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</si>
  <si>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</si>
  <si>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</si>
  <si>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</si>
  <si>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</si>
  <si>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</si>
  <si>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</si>
  <si>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</si>
  <si>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</si>
  <si>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</si>
  <si>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</si>
  <si>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</si>
  <si>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</si>
  <si>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</si>
  <si>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</si>
  <si>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</si>
  <si>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</si>
  <si>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</si>
  <si>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</si>
  <si>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</si>
  <si>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</si>
  <si>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</si>
  <si>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</si>
  <si>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</si>
  <si>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</si>
  <si>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</si>
  <si>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</si>
  <si>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</si>
  <si>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</si>
  <si>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</si>
  <si>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</si>
  <si>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</si>
  <si>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</si>
  <si>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</si>
  <si>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</si>
  <si>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</si>
  <si>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</si>
  <si>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</si>
  <si>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</si>
  <si>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</si>
  <si>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</si>
  <si>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</si>
  <si>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</si>
  <si>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</si>
  <si>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</si>
  <si>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</si>
  <si>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</si>
  <si>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</si>
  <si>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</si>
  <si>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</si>
  <si>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</si>
  <si>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</si>
  <si>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</si>
  <si>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</si>
  <si>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</si>
  <si>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</si>
  <si>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</si>
  <si>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</si>
  <si>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</si>
  <si>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</si>
  <si>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</si>
  <si>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</si>
  <si>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</si>
  <si>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</si>
  <si>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</si>
  <si>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</si>
  <si>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</si>
  <si>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</si>
  <si>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</si>
  <si>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</si>
  <si>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</si>
  <si>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</si>
  <si>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</si>
  <si>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</si>
  <si>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</si>
  <si>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</si>
  <si>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</si>
  <si>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</si>
  <si>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</si>
  <si>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</si>
  <si>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</si>
  <si>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</si>
  <si>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</si>
  <si>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</si>
  <si>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</si>
  <si>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</si>
  <si>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</si>
  <si>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</si>
  <si>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</si>
  <si>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</si>
  <si>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</si>
  <si>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</si>
  <si>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</si>
  <si>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</si>
  <si>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</si>
  <si>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</si>
  <si>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</si>
  <si>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</si>
  <si>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</si>
  <si>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</si>
  <si>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</si>
  <si>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</si>
  <si>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</si>
  <si>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</si>
  <si>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</si>
  <si>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</si>
  <si>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</si>
  <si>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</si>
  <si>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</si>
  <si>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</si>
  <si>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</si>
  <si>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</si>
  <si>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</si>
  <si>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</si>
  <si>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</si>
  <si>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</si>
  <si>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</si>
  <si>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</si>
  <si>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</si>
  <si>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</si>
  <si>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</si>
  <si>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</si>
  <si>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</si>
  <si>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</si>
  <si>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</si>
  <si>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</si>
  <si>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</si>
  <si>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</si>
  <si>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</si>
  <si>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</si>
  <si>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</si>
  <si>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</si>
  <si>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</si>
  <si>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</si>
  <si>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</si>
  <si>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</si>
  <si>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</si>
  <si>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</si>
  <si>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</si>
  <si>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</si>
  <si>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</si>
  <si>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</si>
  <si>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</si>
  <si>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</si>
  <si>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</si>
  <si>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</si>
  <si>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</si>
  <si>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</si>
  <si>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</si>
  <si>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</si>
  <si>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</si>
  <si>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</si>
  <si>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</si>
  <si>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</si>
  <si>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</si>
  <si>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</si>
  <si>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</si>
  <si>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</si>
  <si>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</si>
  <si>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</si>
  <si>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</si>
  <si>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</si>
  <si>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</si>
  <si>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</si>
  <si>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</si>
  <si>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</si>
  <si>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</si>
  <si>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</si>
  <si>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</si>
  <si>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</si>
  <si>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</si>
  <si>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</si>
  <si>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</si>
  <si>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</si>
  <si>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</si>
  <si>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</si>
  <si>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</si>
  <si>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</si>
  <si>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</si>
  <si>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</si>
  <si>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</si>
  <si>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</si>
  <si>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</si>
  <si>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</si>
  <si>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</si>
  <si>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</si>
  <si>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</si>
  <si>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</si>
  <si>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</si>
  <si>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</si>
  <si>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</si>
  <si>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</si>
  <si>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</si>
  <si>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</si>
  <si>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</si>
  <si>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</si>
  <si>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</si>
  <si>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</si>
  <si>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</si>
  <si>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</si>
  <si>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</si>
  <si>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</si>
  <si>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</si>
  <si>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</si>
  <si>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</si>
  <si>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</si>
  <si>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</si>
  <si>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</si>
  <si>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</si>
  <si>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</si>
  <si>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</si>
  <si>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</si>
  <si>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</si>
  <si>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</si>
  <si>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</si>
  <si>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</si>
  <si>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</si>
  <si>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</si>
  <si>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</si>
  <si>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</si>
  <si>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</si>
  <si>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</si>
  <si>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</si>
  <si>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</si>
  <si>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</si>
  <si>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</si>
  <si>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</si>
  <si>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</si>
  <si>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</si>
  <si>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</si>
  <si>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</si>
  <si>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</si>
  <si>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</si>
  <si>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</si>
  <si>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</si>
  <si>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</si>
  <si>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</si>
  <si>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</si>
  <si>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</si>
  <si>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</si>
  <si>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</si>
  <si>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</si>
  <si>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</si>
  <si>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</si>
  <si>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</si>
  <si>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</si>
  <si>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</si>
  <si>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</si>
  <si>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</si>
  <si>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</si>
  <si>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</si>
  <si>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</si>
  <si>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</si>
  <si>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</si>
  <si>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</si>
  <si>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</si>
  <si>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</si>
  <si>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</si>
  <si>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</si>
  <si>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</si>
  <si>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</si>
  <si>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</si>
  <si>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</si>
  <si>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</si>
  <si>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</si>
  <si>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</si>
  <si>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</si>
  <si>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</si>
  <si>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</si>
  <si>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</si>
  <si>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</si>
  <si>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</si>
  <si>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</si>
  <si>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</si>
  <si>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</si>
  <si>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</si>
  <si>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</si>
  <si>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</si>
  <si>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</si>
  <si>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</si>
  <si>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</si>
  <si>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</si>
  <si>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</si>
  <si>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</si>
  <si>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</si>
  <si>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</si>
  <si>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</si>
  <si>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</si>
  <si>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</si>
  <si>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</si>
  <si>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</si>
  <si>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</si>
  <si>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</si>
  <si>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</si>
  <si>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</si>
  <si>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</si>
  <si>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</si>
  <si>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</si>
  <si>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</si>
  <si>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</si>
  <si>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</si>
  <si>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</si>
  <si>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</si>
  <si>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</si>
  <si>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</si>
  <si>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</si>
  <si>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</si>
  <si>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</si>
  <si>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</si>
  <si>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</si>
  <si>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</si>
  <si>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</si>
  <si>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</si>
  <si>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</si>
  <si>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</si>
  <si>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</si>
  <si>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</si>
  <si>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</si>
  <si>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</si>
  <si>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</si>
  <si>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</si>
  <si>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</si>
  <si>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</si>
  <si>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</si>
  <si>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</si>
  <si>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</si>
  <si>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</si>
  <si>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</si>
  <si>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</si>
  <si>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</si>
  <si>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</si>
  <si>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</si>
  <si>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</si>
  <si>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</si>
  <si>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</si>
  <si>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</si>
  <si>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</si>
  <si>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</si>
  <si>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</si>
  <si>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</si>
  <si>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</si>
  <si>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</si>
  <si>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</si>
  <si>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</si>
  <si>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</si>
  <si>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</si>
  <si>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</si>
  <si>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</si>
  <si>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</si>
  <si>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</si>
  <si>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</si>
  <si>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</si>
  <si>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</si>
  <si>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</si>
  <si>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</si>
  <si>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</si>
  <si>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</si>
  <si>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</si>
  <si>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</si>
  <si>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</si>
  <si>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</si>
  <si>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</si>
  <si>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</si>
  <si>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</si>
  <si>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</si>
  <si>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</si>
  <si>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</si>
  <si>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</si>
  <si>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</si>
  <si>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</si>
  <si>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</si>
  <si>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</si>
  <si>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</si>
  <si>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</si>
  <si>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</si>
  <si>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</si>
  <si>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</si>
  <si>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</si>
  <si>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</si>
  <si>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</si>
  <si>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</si>
  <si>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</si>
  <si>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</si>
  <si>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</si>
  <si>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</si>
  <si>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</si>
  <si>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</si>
  <si>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</si>
  <si>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</si>
  <si>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</si>
  <si>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</si>
  <si>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</si>
  <si>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</si>
  <si>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</si>
  <si>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</si>
  <si>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</si>
  <si>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</si>
  <si>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</si>
  <si>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</si>
  <si>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</si>
  <si>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</si>
  <si>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</si>
  <si>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</si>
  <si>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</si>
  <si>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</si>
  <si>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</si>
  <si>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</si>
  <si>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</si>
  <si>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</si>
  <si>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</si>
  <si>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</si>
  <si>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</si>
  <si>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</si>
  <si>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</si>
  <si>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</si>
  <si>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</si>
  <si>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</si>
  <si>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</si>
  <si>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</si>
  <si>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</si>
  <si>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</si>
  <si>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</si>
  <si>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</si>
  <si>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</si>
  <si>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</si>
  <si>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</si>
  <si>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</si>
  <si>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</si>
  <si>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</si>
  <si>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</si>
  <si>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</si>
  <si>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</si>
  <si>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</si>
  <si>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</si>
  <si>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</si>
  <si>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</si>
  <si>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</si>
  <si>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</si>
  <si>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</si>
  <si>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</si>
  <si>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</si>
  <si>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</si>
  <si>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</si>
  <si>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</si>
  <si>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</si>
  <si>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</si>
  <si>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</si>
  <si>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</si>
  <si>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</si>
  <si>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</si>
  <si>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</si>
  <si>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</si>
  <si>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</si>
  <si>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</si>
  <si>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</si>
  <si>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</si>
  <si>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</si>
  <si>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</si>
  <si>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</si>
  <si>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</si>
  <si>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</si>
  <si>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</si>
  <si>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</si>
  <si>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</si>
  <si>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</si>
  <si>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</si>
  <si>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</si>
  <si>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</si>
  <si>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</si>
  <si>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</si>
  <si>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</si>
  <si>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</si>
  <si>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</si>
  <si>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</si>
  <si>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</si>
  <si>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</si>
  <si>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</si>
  <si>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</si>
  <si>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</si>
  <si>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</si>
  <si>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</si>
  <si>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</si>
  <si>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</si>
  <si>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</si>
  <si>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</si>
  <si>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</si>
  <si>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</si>
  <si>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</si>
  <si>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</si>
  <si>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</si>
  <si>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</si>
  <si>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</si>
  <si>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</si>
  <si>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</si>
  <si>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</si>
  <si>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</si>
  <si>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</si>
  <si>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</si>
  <si>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</si>
  <si>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</si>
  <si>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</si>
  <si>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</si>
  <si>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</si>
  <si>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</si>
  <si>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</si>
  <si>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</si>
  <si>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</si>
  <si>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</si>
  <si>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</si>
  <si>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</si>
  <si>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</si>
  <si>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</si>
  <si>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</si>
  <si>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</si>
  <si>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</si>
  <si>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</si>
  <si>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</si>
  <si>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</si>
  <si>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</si>
  <si>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</si>
  <si>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</si>
  <si>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</si>
  <si>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</si>
  <si>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</si>
  <si>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</si>
  <si>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</si>
  <si>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</si>
  <si>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</si>
  <si>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</si>
  <si>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</si>
  <si>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</si>
  <si>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</si>
  <si>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</si>
  <si>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</si>
  <si>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</si>
  <si>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</si>
  <si>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</si>
  <si>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</si>
  <si>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</si>
  <si>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</si>
  <si>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</si>
  <si>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</si>
  <si>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</si>
  <si>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</si>
  <si>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</si>
  <si>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</si>
  <si>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</si>
  <si>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</si>
  <si>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</si>
  <si>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</si>
  <si>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</si>
  <si>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</si>
  <si>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</si>
  <si>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</si>
  <si>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</si>
  <si>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</si>
  <si>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</si>
  <si>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</si>
  <si>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</si>
  <si>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</si>
  <si>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</si>
  <si>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</si>
  <si>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</si>
  <si>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</si>
  <si>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</si>
  <si>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</si>
  <si>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</si>
  <si>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</si>
  <si>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</si>
  <si>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</si>
  <si>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</si>
  <si>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</si>
  <si>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</si>
  <si>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</si>
  <si>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</si>
  <si>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</si>
  <si>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</si>
  <si>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</si>
  <si>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</si>
  <si>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</si>
  <si>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</si>
  <si>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</si>
  <si>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</si>
  <si>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</si>
  <si>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</si>
  <si>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</si>
  <si>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</si>
  <si>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</si>
  <si>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</si>
  <si>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</si>
  <si>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</si>
  <si>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</si>
  <si>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</si>
  <si>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</si>
  <si>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</si>
  <si>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</si>
  <si>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</si>
  <si>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</si>
  <si>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</si>
  <si>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</si>
  <si>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</si>
  <si>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</si>
  <si>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</si>
  <si>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</si>
  <si>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</si>
  <si>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</si>
  <si>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</si>
  <si>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</si>
  <si>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</si>
  <si>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</si>
  <si>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</si>
  <si>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</si>
  <si>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</si>
  <si>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</si>
  <si>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</si>
  <si>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</si>
  <si>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</si>
  <si>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</si>
  <si>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</si>
  <si>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</si>
  <si>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</si>
  <si>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</si>
  <si>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</si>
  <si>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</si>
  <si>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</si>
  <si>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</si>
  <si>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</si>
  <si>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</si>
  <si>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</si>
  <si>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</si>
  <si>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</si>
  <si>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</si>
  <si>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</si>
  <si>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</si>
  <si>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</si>
  <si>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</si>
  <si>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</si>
  <si>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</si>
  <si>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</si>
  <si>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</si>
  <si>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</si>
  <si>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</si>
  <si>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</si>
  <si>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</si>
  <si>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</si>
  <si>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</si>
  <si>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</si>
  <si>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</si>
  <si>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</si>
  <si>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</si>
  <si>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</si>
  <si>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</si>
  <si>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</si>
  <si>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</si>
  <si>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</si>
  <si>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</si>
  <si>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</si>
  <si>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</si>
  <si>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</si>
  <si>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</si>
  <si>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</si>
  <si>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</si>
  <si>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</si>
  <si>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</si>
  <si>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</si>
  <si>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</si>
  <si>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</si>
  <si>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</si>
  <si>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</si>
  <si>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</si>
  <si>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</si>
  <si>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</si>
  <si>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</si>
  <si>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</si>
  <si>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</si>
  <si>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</si>
  <si>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</si>
  <si>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</si>
  <si>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</si>
  <si>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</si>
  <si>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</si>
  <si>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</si>
  <si>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</si>
  <si>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</si>
  <si>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</si>
  <si>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</si>
  <si>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</si>
  <si>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</si>
  <si>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</si>
  <si>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</si>
  <si>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</si>
  <si>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</si>
  <si>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</si>
  <si>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</si>
  <si>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</si>
  <si>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</si>
  <si>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</si>
  <si>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</si>
  <si>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</si>
  <si>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</si>
  <si>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</si>
  <si>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</si>
  <si>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</si>
  <si>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</si>
  <si>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</si>
  <si>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</si>
  <si>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</si>
  <si>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</si>
  <si>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</si>
  <si>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</si>
  <si>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</si>
  <si>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</si>
  <si>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</si>
  <si>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</si>
  <si>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</si>
  <si>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</si>
  <si>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</si>
  <si>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</si>
  <si>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</si>
  <si>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</si>
  <si>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</si>
  <si>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</si>
  <si>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</si>
  <si>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</si>
  <si>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</si>
  <si>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</si>
  <si>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</si>
  <si>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</si>
  <si>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</si>
  <si>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</si>
  <si>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</si>
  <si>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</si>
  <si>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</si>
  <si>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</si>
  <si>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</si>
  <si>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</si>
  <si>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</si>
  <si>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</si>
  <si>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</si>
  <si>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</si>
  <si>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</si>
  <si>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</si>
  <si>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</si>
  <si>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</si>
  <si>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</si>
  <si>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</si>
  <si>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</si>
  <si>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</si>
  <si>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</si>
  <si>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</si>
  <si>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</si>
  <si>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</si>
  <si>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</si>
  <si>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</si>
  <si>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</si>
  <si>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</si>
  <si>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</si>
  <si>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</si>
  <si>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</si>
  <si>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</si>
  <si>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</si>
  <si>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</si>
  <si>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</si>
  <si>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</si>
  <si>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</si>
  <si>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</si>
  <si>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</si>
  <si>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</si>
  <si>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</si>
  <si>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</si>
  <si>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</si>
  <si>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</si>
  <si>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</si>
  <si>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</si>
  <si>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</si>
  <si>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</si>
  <si>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</si>
  <si>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</si>
  <si>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</si>
  <si>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</si>
  <si>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</si>
  <si>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</si>
  <si>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</si>
  <si>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</si>
  <si>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</si>
  <si>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</si>
  <si>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</si>
  <si>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</si>
  <si>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</si>
  <si>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</si>
  <si>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</si>
  <si>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</si>
  <si>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</si>
  <si>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</si>
  <si>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</si>
  <si>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</si>
  <si>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</si>
  <si>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</si>
  <si>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</si>
  <si>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</si>
  <si>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</si>
  <si>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</si>
  <si>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</si>
  <si>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</si>
  <si>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</si>
  <si>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</si>
  <si>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</si>
  <si>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</si>
  <si>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</si>
  <si>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</si>
  <si>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</si>
  <si>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</si>
  <si>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</si>
  <si>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</si>
  <si>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</si>
  <si>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</si>
  <si>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</si>
  <si>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</si>
  <si>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</si>
  <si>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</si>
  <si>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</si>
  <si>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</si>
  <si>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</si>
  <si>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</si>
  <si>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</si>
  <si>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</si>
  <si>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</si>
  <si>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</si>
  <si>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</si>
  <si>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</si>
  <si>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</si>
  <si>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</si>
  <si>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</si>
  <si>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</si>
  <si>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</si>
  <si>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</si>
  <si>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</si>
  <si>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</si>
  <si>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</si>
  <si>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</si>
  <si>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</si>
  <si>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</si>
  <si>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</si>
  <si>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</si>
  <si>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</si>
  <si>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</si>
  <si>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</si>
  <si>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</si>
  <si>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</si>
  <si>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</si>
  <si>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</si>
  <si>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</si>
  <si>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</si>
  <si>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</si>
  <si>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</si>
  <si>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</si>
  <si>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</si>
  <si>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</si>
  <si>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</si>
  <si>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</si>
  <si>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</si>
  <si>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</si>
  <si>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</si>
  <si>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</si>
  <si>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</si>
  <si>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</si>
  <si>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</si>
  <si>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</si>
  <si>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</si>
  <si>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</si>
  <si>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</si>
  <si>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</si>
  <si>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</si>
  <si>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</si>
  <si>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</si>
  <si>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</si>
  <si>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</si>
  <si>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</si>
  <si>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</si>
  <si>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</si>
  <si>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</si>
  <si>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</si>
  <si>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</si>
  <si>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</si>
  <si>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</si>
  <si>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</si>
  <si>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</si>
  <si>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</si>
  <si>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</si>
  <si>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</si>
  <si>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</si>
  <si>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</si>
  <si>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</si>
  <si>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</si>
  <si>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</si>
  <si>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</si>
  <si>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</si>
  <si>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</si>
  <si>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</si>
  <si>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</si>
  <si>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</si>
  <si>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</si>
  <si>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</si>
  <si>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</si>
  <si>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</si>
  <si>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</si>
  <si>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</si>
  <si>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</si>
  <si>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</si>
  <si>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</si>
  <si>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</si>
  <si>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</si>
  <si>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</si>
  <si>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</si>
  <si>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</si>
  <si>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</si>
  <si>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</si>
  <si>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</si>
  <si>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</si>
  <si>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</si>
  <si>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</si>
  <si>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</si>
  <si>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</si>
  <si>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</si>
  <si>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</si>
  <si>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</si>
  <si>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</si>
  <si>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</si>
  <si>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</si>
  <si>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</si>
  <si>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</si>
  <si>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</si>
  <si>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</si>
  <si>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</si>
  <si>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</si>
  <si>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</si>
  <si>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</si>
  <si>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</si>
  <si>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</si>
  <si>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</si>
  <si>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</si>
  <si>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</si>
  <si>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</si>
  <si>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</si>
  <si>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</si>
  <si>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</si>
  <si>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</si>
  <si>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</si>
  <si>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</si>
  <si>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</si>
  <si>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</si>
  <si>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</si>
  <si>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</si>
  <si>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</si>
  <si>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</si>
  <si>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</si>
  <si>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</si>
  <si>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</si>
  <si>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</si>
  <si>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</si>
  <si>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</si>
  <si>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</si>
  <si>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</si>
  <si>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</si>
  <si>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</si>
  <si>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</si>
  <si>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</si>
  <si>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</si>
  <si>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</si>
  <si>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</si>
  <si>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</si>
  <si>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</si>
  <si>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</si>
  <si>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</si>
  <si>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</si>
  <si>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</si>
  <si>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</si>
  <si>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</si>
  <si>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</si>
  <si>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</si>
  <si>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</si>
  <si>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</si>
  <si>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</si>
  <si>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</si>
  <si>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</si>
  <si>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</si>
  <si>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</si>
  <si>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</si>
  <si>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</si>
  <si>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</si>
  <si>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</si>
  <si>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</si>
  <si>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</si>
  <si>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</si>
  <si>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</si>
  <si>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</si>
  <si>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</si>
  <si>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</si>
  <si>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</si>
  <si>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</si>
  <si>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</si>
  <si>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</si>
  <si>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</si>
  <si>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</si>
  <si>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</si>
  <si>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</si>
  <si>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</si>
  <si>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</si>
  <si>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</si>
  <si>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</si>
  <si>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</si>
  <si>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</si>
  <si>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</si>
  <si>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</si>
  <si>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</si>
  <si>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</si>
  <si>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</si>
  <si>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</si>
  <si>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</si>
  <si>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</si>
  <si>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</si>
  <si>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</si>
  <si>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</si>
  <si>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</si>
  <si>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</si>
  <si>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</si>
  <si>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</si>
  <si>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</si>
  <si>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</si>
  <si>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</si>
  <si>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</si>
  <si>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</si>
  <si>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</si>
  <si>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</si>
  <si>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</si>
  <si>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</si>
  <si>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</si>
  <si>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</si>
  <si>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</si>
  <si>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</si>
  <si>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</si>
  <si>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</si>
  <si>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</si>
  <si>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</si>
  <si>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</si>
  <si>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</si>
  <si>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</si>
  <si>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</si>
  <si>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</si>
  <si>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</si>
  <si>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</si>
  <si>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</si>
  <si>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</si>
  <si>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</si>
  <si>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</si>
  <si>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</si>
  <si>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</si>
  <si>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</si>
  <si>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</si>
  <si>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</si>
  <si>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</si>
  <si>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</si>
  <si>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</si>
  <si>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</si>
  <si>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</si>
  <si>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</si>
  <si>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</si>
  <si>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</si>
  <si>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</si>
  <si>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</si>
  <si>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</si>
  <si>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</si>
  <si>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</si>
  <si>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</si>
  <si>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</si>
  <si>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</si>
  <si>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</si>
  <si>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</si>
  <si>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</si>
  <si>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</si>
  <si>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</si>
  <si>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</si>
  <si>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</si>
  <si>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</si>
  <si>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</si>
  <si>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</si>
  <si>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</si>
  <si>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</si>
  <si>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</si>
  <si>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</si>
  <si>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</si>
  <si>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</si>
  <si>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</si>
  <si>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</si>
  <si>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</si>
  <si>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</si>
  <si>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</si>
  <si>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</si>
  <si>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</si>
  <si>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</si>
  <si>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</si>
  <si>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</si>
  <si>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</si>
  <si>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</si>
  <si>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</si>
  <si>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</si>
  <si>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</si>
  <si>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</si>
  <si>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</si>
  <si>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</si>
  <si>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</si>
  <si>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</si>
  <si>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</si>
  <si>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</si>
  <si>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</si>
  <si>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</si>
  <si>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</si>
  <si>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</si>
  <si>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</si>
  <si>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</si>
  <si>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</si>
  <si>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</si>
  <si>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</si>
  <si>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</si>
  <si>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</si>
  <si>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</si>
  <si>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</si>
  <si>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</si>
  <si>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</si>
  <si>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</si>
  <si>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</si>
  <si>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</si>
  <si>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</si>
  <si>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</si>
  <si>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</si>
  <si>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</si>
  <si>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</si>
  <si>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</si>
  <si>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</si>
  <si>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</si>
  <si>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</si>
  <si>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</si>
  <si>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</si>
  <si>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</si>
  <si>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</si>
  <si>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</si>
  <si>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</si>
  <si>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</si>
  <si>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</si>
  <si>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</si>
  <si>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</si>
  <si>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</si>
  <si>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</si>
  <si>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</si>
  <si>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</si>
  <si>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</si>
  <si>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</si>
  <si>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</si>
  <si>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</si>
  <si>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</si>
  <si>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</si>
  <si>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</si>
  <si>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</si>
  <si>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</si>
  <si>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</si>
  <si>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</si>
  <si>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</si>
  <si>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</si>
  <si>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</si>
  <si>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</si>
  <si>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</si>
  <si>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</si>
  <si>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</si>
  <si>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</si>
  <si>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</si>
  <si>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</si>
  <si>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</si>
  <si>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</si>
  <si>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</si>
  <si>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</si>
  <si>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</si>
  <si>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</si>
  <si>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</si>
  <si>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</si>
  <si>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</si>
  <si>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</si>
  <si>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</si>
  <si>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</si>
  <si>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</si>
  <si>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</si>
  <si>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</si>
  <si>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</si>
  <si>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</si>
  <si>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</si>
  <si>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</si>
  <si>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</si>
  <si>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</si>
  <si>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</si>
  <si>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</si>
  <si>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</si>
  <si>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</si>
  <si>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</si>
  <si>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</si>
  <si>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</si>
  <si>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</si>
  <si>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</si>
  <si>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</si>
  <si>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</si>
  <si>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</si>
  <si>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</si>
  <si>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</si>
  <si>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</si>
  <si>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</si>
  <si>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</si>
  <si>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</si>
  <si>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</si>
  <si>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</si>
  <si>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</si>
  <si>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</si>
  <si>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</si>
  <si>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</si>
  <si>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</si>
  <si>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</si>
  <si>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</si>
  <si>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</si>
  <si>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</si>
  <si>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</si>
  <si>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</si>
  <si>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</si>
  <si>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</si>
  <si>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</si>
  <si>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</si>
  <si>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</si>
  <si>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</si>
  <si>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</si>
  <si>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</si>
  <si>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</si>
  <si>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</si>
  <si>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</si>
  <si>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</si>
  <si>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</si>
  <si>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</si>
  <si>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</si>
  <si>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</si>
  <si>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</si>
  <si>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</si>
  <si>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</si>
  <si>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</si>
  <si>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</si>
  <si>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</si>
  <si>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</si>
  <si>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</si>
  <si>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</si>
  <si>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</si>
  <si>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</si>
  <si>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</si>
  <si>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</si>
  <si>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</si>
  <si>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</si>
  <si>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</si>
  <si>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</si>
  <si>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</si>
  <si>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</si>
  <si>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</si>
  <si>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</si>
  <si>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</si>
  <si>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</si>
  <si>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</si>
  <si>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</si>
  <si>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</si>
  <si>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</si>
  <si>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</si>
  <si>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</si>
  <si>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</si>
  <si>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</si>
  <si>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</si>
  <si>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</si>
  <si>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</si>
  <si>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</si>
  <si>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</si>
  <si>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</si>
  <si>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</si>
  <si>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</si>
  <si>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</si>
  <si>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</si>
  <si>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</si>
  <si>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</si>
  <si>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</si>
  <si>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</si>
  <si>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</si>
  <si>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</si>
  <si>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</si>
  <si>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</si>
  <si>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</si>
  <si>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</si>
  <si>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</si>
  <si>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</si>
  <si>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</si>
  <si>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</si>
  <si>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</si>
  <si>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</si>
  <si>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</si>
  <si>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</si>
  <si>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</si>
  <si>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</si>
  <si>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</si>
  <si>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</si>
  <si>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</si>
  <si>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</si>
  <si>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</si>
  <si>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</si>
  <si>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</si>
  <si>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</si>
  <si>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</si>
  <si>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</si>
  <si>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</si>
  <si>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</si>
  <si>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</si>
  <si>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</si>
  <si>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</si>
  <si>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</si>
  <si>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</si>
  <si>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</si>
  <si>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</si>
  <si>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</si>
  <si>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</si>
  <si>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</si>
  <si>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</si>
  <si>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</si>
  <si>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</si>
  <si>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</si>
  <si>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</si>
  <si>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</si>
  <si>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</si>
  <si>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</si>
  <si>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</si>
  <si>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</si>
  <si>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</si>
  <si>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</si>
  <si>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</si>
  <si>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</si>
  <si>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</si>
  <si>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</si>
  <si>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</si>
  <si>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</si>
  <si>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</si>
  <si>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</si>
  <si>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</si>
  <si>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</si>
  <si>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</si>
  <si>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</si>
  <si>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</si>
  <si>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</si>
  <si>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</si>
  <si>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</si>
  <si>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</si>
  <si>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</si>
  <si>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</si>
  <si>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</si>
  <si>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</si>
  <si>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</si>
  <si>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</si>
  <si>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</si>
  <si>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</si>
  <si>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</si>
  <si>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</si>
  <si>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</si>
  <si>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</si>
  <si>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</si>
  <si>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</si>
  <si>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</si>
  <si>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</si>
  <si>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</si>
  <si>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</si>
  <si>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</si>
  <si>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</si>
  <si>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</si>
  <si>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</si>
  <si>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</si>
  <si>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</si>
  <si>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</si>
  <si>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</si>
  <si>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</si>
  <si>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</si>
  <si>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</si>
  <si>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</si>
  <si>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</si>
  <si>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</si>
  <si>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</si>
  <si>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</si>
  <si>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</si>
  <si>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</si>
  <si>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</si>
  <si>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</si>
  <si>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</si>
  <si>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</si>
  <si>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</si>
  <si>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</si>
  <si>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</si>
  <si>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</si>
  <si>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</si>
  <si>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</si>
  <si>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</si>
  <si>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</si>
  <si>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</si>
  <si>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</si>
  <si>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</si>
  <si>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</si>
  <si>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</si>
  <si>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</si>
  <si>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</si>
  <si>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</si>
  <si>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</si>
  <si>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</si>
  <si>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</si>
  <si>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</si>
  <si>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</si>
  <si>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</si>
  <si>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</si>
  <si>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</si>
  <si>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</si>
  <si>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</si>
  <si>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</si>
  <si>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</si>
  <si>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</si>
  <si>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</si>
  <si>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</si>
  <si>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</si>
  <si>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</si>
  <si>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</si>
  <si>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</si>
  <si>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</si>
  <si>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</si>
  <si>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</si>
  <si>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</si>
  <si>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</si>
  <si>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</si>
  <si>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</si>
  <si>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</si>
  <si>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</si>
  <si>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</si>
  <si>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</si>
  <si>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</si>
  <si>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</si>
  <si>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</si>
  <si>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</si>
  <si>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</si>
  <si>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</si>
  <si>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</si>
  <si>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</si>
  <si>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</si>
  <si>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</si>
  <si>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</si>
  <si>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</si>
  <si>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</si>
  <si>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</si>
  <si>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</si>
  <si>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</si>
  <si>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</si>
  <si>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</si>
  <si>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</si>
  <si>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</si>
  <si>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</si>
  <si>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</si>
  <si>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</si>
  <si>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</si>
  <si>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</si>
  <si>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</si>
  <si>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</si>
  <si>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</si>
  <si>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</si>
  <si>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</si>
  <si>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</si>
  <si>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</si>
  <si>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</si>
  <si>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</si>
  <si>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</si>
  <si>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</si>
  <si>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</si>
  <si>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</si>
  <si>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</si>
  <si>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</si>
  <si>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</si>
  <si>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</si>
  <si>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</si>
  <si>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</si>
  <si>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</si>
  <si>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</si>
  <si>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</si>
  <si>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</si>
  <si>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</si>
  <si>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</si>
  <si>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</si>
  <si>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</si>
  <si>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</si>
  <si>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</si>
  <si>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</si>
  <si>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</si>
  <si>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</si>
  <si>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</si>
  <si>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</si>
  <si>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</si>
  <si>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</si>
  <si>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</si>
  <si>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</si>
  <si>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</si>
  <si>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</si>
  <si>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</si>
  <si>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</si>
  <si>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</si>
  <si>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</si>
  <si>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</si>
  <si>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</si>
  <si>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</si>
  <si>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</si>
  <si>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</si>
  <si>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</si>
  <si>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</si>
  <si>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</si>
  <si>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</si>
  <si>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</si>
  <si>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</si>
  <si>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</si>
  <si>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</si>
  <si>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</si>
  <si>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</si>
  <si>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</si>
  <si>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</si>
  <si>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</si>
  <si>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</si>
  <si>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</si>
  <si>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</si>
  <si>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</si>
  <si>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</si>
  <si>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</si>
  <si>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</si>
  <si>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</si>
  <si>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</si>
  <si>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</si>
  <si>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</si>
  <si>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</si>
  <si>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</si>
  <si>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</si>
  <si>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</si>
  <si>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</si>
  <si>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</si>
  <si>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</si>
  <si>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</si>
  <si>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</si>
  <si>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</si>
  <si>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</si>
  <si>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</si>
  <si>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</si>
  <si>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</si>
  <si>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</si>
  <si>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</si>
  <si>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</si>
  <si>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</si>
  <si>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</si>
  <si>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</si>
  <si>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</si>
  <si>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</si>
  <si>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</si>
  <si>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</si>
  <si>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</si>
  <si>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</si>
  <si>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</si>
  <si>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</si>
  <si>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</si>
  <si>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</si>
  <si>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</si>
  <si>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</si>
  <si>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</si>
  <si>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</si>
  <si>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</si>
  <si>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</si>
  <si>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</si>
  <si>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</si>
  <si>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</si>
  <si>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</si>
  <si>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</si>
  <si>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</si>
  <si>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</si>
  <si>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</si>
  <si>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</si>
  <si>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</si>
  <si>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</si>
  <si>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</si>
  <si>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</si>
  <si>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</si>
  <si>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</si>
  <si>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</si>
  <si>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</si>
  <si>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</si>
  <si>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</si>
  <si>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</si>
  <si>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</si>
  <si>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</si>
  <si>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</si>
  <si>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</si>
  <si>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</si>
  <si>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</si>
  <si>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</si>
  <si>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</si>
  <si>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</si>
  <si>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</si>
  <si>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</si>
  <si>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</si>
  <si>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</si>
  <si>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</si>
  <si>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</si>
  <si>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</si>
  <si>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</si>
  <si>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</si>
  <si>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</si>
  <si>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</si>
  <si>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</si>
  <si>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</si>
  <si>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</si>
  <si>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</si>
  <si>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</si>
  <si>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</si>
  <si>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</si>
  <si>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</si>
  <si>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</si>
  <si>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</si>
  <si>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</si>
  <si>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</si>
  <si>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</si>
  <si>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</si>
  <si>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</si>
  <si>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</si>
  <si>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</si>
  <si>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</si>
  <si>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</si>
  <si>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</si>
  <si>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</si>
  <si>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</si>
  <si>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</si>
  <si>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</si>
  <si>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</si>
  <si>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</si>
  <si>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</si>
  <si>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</si>
  <si>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</si>
  <si>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</si>
  <si>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</si>
  <si>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</si>
  <si>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</si>
  <si>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</si>
  <si>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</si>
  <si>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</si>
  <si>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</si>
  <si>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</si>
  <si>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</si>
  <si>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</si>
  <si>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</si>
  <si>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</si>
  <si>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</si>
  <si>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</si>
  <si>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</si>
  <si>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</si>
  <si>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</si>
  <si>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</si>
  <si>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</si>
  <si>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</si>
  <si>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</si>
  <si>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</si>
  <si>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</si>
  <si>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</si>
  <si>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</si>
  <si>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</si>
  <si>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</si>
  <si>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</si>
  <si>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</si>
  <si>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</si>
  <si>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</si>
  <si>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</si>
  <si>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</si>
  <si>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</si>
  <si>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</si>
  <si>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</si>
  <si>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</si>
  <si>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</si>
  <si>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</si>
  <si>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</si>
  <si>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</si>
  <si>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</si>
  <si>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</si>
  <si>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</si>
  <si>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</si>
  <si>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</si>
  <si>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</si>
  <si>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</si>
  <si>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</si>
  <si>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</si>
  <si>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</si>
  <si>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</si>
  <si>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</si>
  <si>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</si>
  <si>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</si>
  <si>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</si>
  <si>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</si>
  <si>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</si>
  <si>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</si>
  <si>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</si>
  <si>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</si>
  <si>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</si>
  <si>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</si>
  <si>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</si>
  <si>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</si>
  <si>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</si>
  <si>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</si>
  <si>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</si>
  <si>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</si>
  <si>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</si>
  <si>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</si>
  <si>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</si>
  <si>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</si>
  <si>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</si>
  <si>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</si>
  <si>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</si>
  <si>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</si>
  <si>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</si>
  <si>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</si>
  <si>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</si>
  <si>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</si>
  <si>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</si>
  <si>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</si>
  <si>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</si>
  <si>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</si>
  <si>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</si>
  <si>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</si>
  <si>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</si>
  <si>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</si>
  <si>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</si>
  <si>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</si>
  <si>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</si>
  <si>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</si>
  <si>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</si>
  <si>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</si>
  <si>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</si>
  <si>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</si>
  <si>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</si>
  <si>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</si>
  <si>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</si>
  <si>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</si>
  <si>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</si>
  <si>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</si>
  <si>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</si>
  <si>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</si>
  <si>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</si>
  <si>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</si>
  <si>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</si>
  <si>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</si>
  <si>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</si>
  <si>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</si>
  <si>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</si>
  <si>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</si>
  <si>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</si>
  <si>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</si>
  <si>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</si>
  <si>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</si>
  <si>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</si>
  <si>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</si>
  <si>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</si>
  <si>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</si>
  <si>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</si>
  <si>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</si>
  <si>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</si>
  <si>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</si>
  <si>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</si>
  <si>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</si>
  <si>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</si>
  <si>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</si>
  <si>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</si>
  <si>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</si>
  <si>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</si>
  <si>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</si>
  <si>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</si>
  <si>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</si>
  <si>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</si>
  <si>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</si>
  <si>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</si>
  <si>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</si>
  <si>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</si>
  <si>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</si>
  <si>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</si>
  <si>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</si>
  <si>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</si>
  <si>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</si>
  <si>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</si>
  <si>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</si>
  <si>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</si>
  <si>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</si>
  <si>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</si>
  <si>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</si>
  <si>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</si>
  <si>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</si>
  <si>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</si>
  <si>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</si>
  <si>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</si>
  <si>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</si>
  <si>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</si>
  <si>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</si>
  <si>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</si>
  <si>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</si>
  <si>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</si>
  <si>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</si>
  <si>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</si>
  <si>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</si>
  <si>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</si>
  <si>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</si>
  <si>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</si>
  <si>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</si>
  <si>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</si>
  <si>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</si>
  <si>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</si>
  <si>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</si>
  <si>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</si>
  <si>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</si>
  <si>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</si>
  <si>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</si>
  <si>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</si>
  <si>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</si>
  <si>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</si>
  <si>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</si>
  <si>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</si>
  <si>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</si>
  <si>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</si>
  <si>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</si>
  <si>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</si>
  <si>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</si>
  <si>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</si>
  <si>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</si>
  <si>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</si>
  <si>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</si>
  <si>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</si>
  <si>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</si>
  <si>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</si>
  <si>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</si>
  <si>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</si>
  <si>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</si>
  <si>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</si>
  <si>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</si>
  <si>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</si>
  <si>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</si>
  <si>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</si>
  <si>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</si>
  <si>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</si>
  <si>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</si>
  <si>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</si>
  <si>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</si>
  <si>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</si>
  <si>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</si>
  <si>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</si>
  <si>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</si>
  <si>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</si>
  <si>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</si>
  <si>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</si>
  <si>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</si>
  <si>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</si>
  <si>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</si>
  <si>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</si>
  <si>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</si>
  <si>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</si>
  <si>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</si>
  <si>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</si>
  <si>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</si>
  <si>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</si>
  <si>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</si>
  <si>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</si>
  <si>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</si>
  <si>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</si>
  <si>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</si>
  <si>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</si>
  <si>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</si>
  <si>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</si>
  <si>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</si>
  <si>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</si>
  <si>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</si>
  <si>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</si>
  <si>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</si>
  <si>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</si>
  <si>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</si>
  <si>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</si>
  <si>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</si>
  <si>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</si>
  <si>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</si>
  <si>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</si>
  <si>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</si>
  <si>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</si>
  <si>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</si>
  <si>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</si>
  <si>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</si>
  <si>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</si>
  <si>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</si>
  <si>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</si>
  <si>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</si>
  <si>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</si>
  <si>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</si>
  <si>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</si>
  <si>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</si>
  <si>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</si>
  <si>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</si>
  <si>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</si>
  <si>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</si>
  <si>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</si>
  <si>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</si>
  <si>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</si>
  <si>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</si>
  <si>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</si>
  <si>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</si>
  <si>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</si>
  <si>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</si>
  <si>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</si>
  <si>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</si>
  <si>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</si>
  <si>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</si>
  <si>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</si>
  <si>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</si>
  <si>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</si>
  <si>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</si>
  <si>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</si>
  <si>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</si>
  <si>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</si>
  <si>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</si>
  <si>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</si>
  <si>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</si>
  <si>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</si>
  <si>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</si>
  <si>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</si>
  <si>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</si>
  <si>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</si>
  <si>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</si>
  <si>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</si>
  <si>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</si>
  <si>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</si>
  <si>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</si>
  <si>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</si>
  <si>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</si>
  <si>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</si>
  <si>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</si>
  <si>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</si>
  <si>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</si>
  <si>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</si>
  <si>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</si>
  <si>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</si>
  <si>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</si>
  <si>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</si>
  <si>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</si>
  <si>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</si>
  <si>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</si>
  <si>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</si>
  <si>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</si>
  <si>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</si>
  <si>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</si>
  <si>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</si>
  <si>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</si>
  <si>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</si>
  <si>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</si>
  <si>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</si>
  <si>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</si>
  <si>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</si>
  <si>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</si>
  <si>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</si>
  <si>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</si>
  <si>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</si>
  <si>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</si>
  <si>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</si>
  <si>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</si>
  <si>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</si>
  <si>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</si>
  <si>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</si>
  <si>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</si>
  <si>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</si>
  <si>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</si>
  <si>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</si>
  <si>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</si>
  <si>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</si>
  <si>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</si>
  <si>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</si>
  <si>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</si>
  <si>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</si>
  <si>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</si>
  <si>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</si>
  <si>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</si>
  <si>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</si>
  <si>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</si>
  <si>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</si>
  <si>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</si>
  <si>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</si>
  <si>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</si>
  <si>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</si>
  <si>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</si>
  <si>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</si>
  <si>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</si>
  <si>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</si>
  <si>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</si>
  <si>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</si>
  <si>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</si>
  <si>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</si>
  <si>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</si>
  <si>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</si>
  <si>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</si>
  <si>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</si>
  <si>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</si>
  <si>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</si>
  <si>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</si>
  <si>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</si>
  <si>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</si>
  <si>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</si>
  <si>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</si>
  <si>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</si>
  <si>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</si>
  <si>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</si>
  <si>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</si>
  <si>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</si>
  <si>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</si>
  <si>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</si>
  <si>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</si>
  <si>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</si>
  <si>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</si>
  <si>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</si>
  <si>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</si>
  <si>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</si>
  <si>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</si>
  <si>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</si>
  <si>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</si>
  <si>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</si>
  <si>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</si>
  <si>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</si>
  <si>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</si>
  <si>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</si>
  <si>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</si>
  <si>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</si>
  <si>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</si>
  <si>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</si>
  <si>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</si>
  <si>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</si>
  <si>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</si>
  <si>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</si>
  <si>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</si>
  <si>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</si>
  <si>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</si>
  <si>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</si>
  <si>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</si>
  <si>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</si>
  <si>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</si>
  <si>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</si>
  <si>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</si>
  <si>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</si>
  <si>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</si>
  <si>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</si>
  <si>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</si>
  <si>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</si>
  <si>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</si>
  <si>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</si>
  <si>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</si>
  <si>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</si>
  <si>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</si>
  <si>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</si>
  <si>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</si>
  <si>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</si>
  <si>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</si>
  <si>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</si>
  <si>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</si>
  <si>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</si>
  <si>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</si>
  <si>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</si>
  <si>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</si>
  <si>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</si>
  <si>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</si>
  <si>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</si>
  <si>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</si>
  <si>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</si>
  <si>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</si>
  <si>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</si>
  <si>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</si>
  <si>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</si>
  <si>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</si>
  <si>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</si>
  <si>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</si>
  <si>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</si>
  <si>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</si>
  <si>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</si>
  <si>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</si>
  <si>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</si>
  <si>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</si>
  <si>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</si>
  <si>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</si>
  <si>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</si>
  <si>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</si>
  <si>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</si>
  <si>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</si>
  <si>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</si>
  <si>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</si>
  <si>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</si>
  <si>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</si>
  <si>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</si>
  <si>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</si>
  <si>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</si>
  <si>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</si>
  <si>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</si>
  <si>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</si>
  <si>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</si>
  <si>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</si>
  <si>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</si>
  <si>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</si>
  <si>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</si>
  <si>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</si>
  <si>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</si>
  <si>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</si>
  <si>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</si>
  <si>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</si>
  <si>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</si>
  <si>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</si>
  <si>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</si>
  <si>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</si>
  <si>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</si>
  <si>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</si>
  <si>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</si>
  <si>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</si>
  <si>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</si>
  <si>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</si>
  <si>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</si>
  <si>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</si>
  <si>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</si>
  <si>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</si>
  <si>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</si>
  <si>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</si>
  <si>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</si>
  <si>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</si>
  <si>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</si>
  <si>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</si>
  <si>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</si>
  <si>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</si>
  <si>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</si>
  <si>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</si>
  <si>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</si>
  <si>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</si>
  <si>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</si>
  <si>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</si>
  <si>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</si>
  <si>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</si>
  <si>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</si>
  <si>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</si>
  <si>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</si>
  <si>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</si>
  <si>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</si>
  <si>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</si>
  <si>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</si>
  <si>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</si>
  <si>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</si>
  <si>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</si>
  <si>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</si>
  <si>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</si>
  <si>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</si>
  <si>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</si>
  <si>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</si>
  <si>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</si>
  <si>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</si>
  <si>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</si>
  <si>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</si>
  <si>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</si>
  <si>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</si>
  <si>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</si>
  <si>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</si>
  <si>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</si>
  <si>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</si>
  <si>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</si>
  <si>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</si>
  <si>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</si>
  <si>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</si>
  <si>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</si>
  <si>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</si>
  <si>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</si>
  <si>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</si>
  <si>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</si>
  <si>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</si>
  <si>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</si>
  <si>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</si>
  <si>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</si>
  <si>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</si>
  <si>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</si>
  <si>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</si>
  <si>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</si>
  <si>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</si>
  <si>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</si>
  <si>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</si>
  <si>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</si>
  <si>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</si>
  <si>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</si>
  <si>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</si>
  <si>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</si>
  <si>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</si>
  <si>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</si>
  <si>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</si>
  <si>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</si>
  <si>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</si>
  <si>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</si>
  <si>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</si>
  <si>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</si>
  <si>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</si>
  <si>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</si>
  <si>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</si>
  <si>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</si>
  <si>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</si>
  <si>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</si>
  <si>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</si>
  <si>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</si>
  <si>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</si>
  <si>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</si>
  <si>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</si>
  <si>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</si>
  <si>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</si>
  <si>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</si>
  <si>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</si>
  <si>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</si>
  <si>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</si>
  <si>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</si>
  <si>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</si>
  <si>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</si>
  <si>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</si>
  <si>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</si>
  <si>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</si>
  <si>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</si>
  <si>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</si>
  <si>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</si>
  <si>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</si>
  <si>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</si>
  <si>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</si>
  <si>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</si>
  <si>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</si>
  <si>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</si>
  <si>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</si>
  <si>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</si>
  <si>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</si>
  <si>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</si>
  <si>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</si>
  <si>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</si>
  <si>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</si>
  <si>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</si>
  <si>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</si>
  <si>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</si>
  <si>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</si>
  <si>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</si>
  <si>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</si>
  <si>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</si>
  <si>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</si>
  <si>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</si>
  <si>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</si>
  <si>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</si>
  <si>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</si>
  <si>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</si>
  <si>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</si>
  <si>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</si>
  <si>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</si>
  <si>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</si>
  <si>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</si>
  <si>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</si>
  <si>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</si>
  <si>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</si>
  <si>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</si>
  <si>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</si>
  <si>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</si>
  <si>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</si>
  <si>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</si>
  <si>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</si>
  <si>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</si>
  <si>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</si>
  <si>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</si>
  <si>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</si>
  <si>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</si>
  <si>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</si>
  <si>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</si>
  <si>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</si>
  <si>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</si>
  <si>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</si>
  <si>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</si>
  <si>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</si>
  <si>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</si>
  <si>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</si>
  <si>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</si>
  <si>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</si>
  <si>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</si>
  <si>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</si>
  <si>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</si>
  <si>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</si>
  <si>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</si>
  <si>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</si>
  <si>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</si>
  <si>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</si>
  <si>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</si>
  <si>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</si>
  <si>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</si>
  <si>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</si>
  <si>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</si>
  <si>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</si>
  <si>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</si>
  <si>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</si>
  <si>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</si>
  <si>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</si>
  <si>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</si>
  <si>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</si>
  <si>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</si>
  <si>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</si>
  <si>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</si>
  <si>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</si>
  <si>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</si>
  <si>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</si>
  <si>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</si>
  <si>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</si>
  <si>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</si>
  <si>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</si>
  <si>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</si>
  <si>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</si>
  <si>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</si>
  <si>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</si>
  <si>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</si>
  <si>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</si>
  <si>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</si>
  <si>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</si>
  <si>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</si>
  <si>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</si>
  <si>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</si>
  <si>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</si>
  <si>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</si>
  <si>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</si>
  <si>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</si>
  <si>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</si>
  <si>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</si>
  <si>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</si>
  <si>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</si>
  <si>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</si>
  <si>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</si>
  <si>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</si>
  <si>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</si>
  <si>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</si>
  <si>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</si>
  <si>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</si>
  <si>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</si>
  <si>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</si>
  <si>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</si>
  <si>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</si>
  <si>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</si>
  <si>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</si>
  <si>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</si>
  <si>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</si>
  <si>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</si>
  <si>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</si>
  <si>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</si>
  <si>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</si>
  <si>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</si>
  <si>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</si>
  <si>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</si>
  <si>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</si>
  <si>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</si>
  <si>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</si>
  <si>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</si>
  <si>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</si>
  <si>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</si>
  <si>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</si>
  <si>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</si>
  <si>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</si>
  <si>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</si>
  <si>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</si>
  <si>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</si>
  <si>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</si>
  <si>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</si>
  <si>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</si>
  <si>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</si>
  <si>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</si>
  <si>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</si>
  <si>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</si>
  <si>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</si>
  <si>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</si>
  <si>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</si>
  <si>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</si>
  <si>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</si>
  <si>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</si>
  <si>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</si>
  <si>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</si>
  <si>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</si>
  <si>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</si>
  <si>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</si>
  <si>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</si>
  <si>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</si>
  <si>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</si>
  <si>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</si>
  <si>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</si>
  <si>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</si>
  <si>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</si>
  <si>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</si>
  <si>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</si>
  <si>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</si>
  <si>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</si>
  <si>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</si>
  <si>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</si>
  <si>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</si>
  <si>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</si>
  <si>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</si>
  <si>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</si>
  <si>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</si>
  <si>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</si>
  <si>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</si>
  <si>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</si>
  <si>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</si>
  <si>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</si>
  <si>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</si>
  <si>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</si>
  <si>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</si>
  <si>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</si>
  <si>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</si>
  <si>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</si>
  <si>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</si>
  <si>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</si>
  <si>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</si>
  <si>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</si>
  <si>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</si>
  <si>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</si>
  <si>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</si>
  <si>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</si>
  <si>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</si>
  <si>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</si>
  <si>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</si>
  <si>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</si>
  <si>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</si>
  <si>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</si>
  <si>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</si>
  <si>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</si>
  <si>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</si>
  <si>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</si>
  <si>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</si>
  <si>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</si>
  <si>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</si>
  <si>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</si>
  <si>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</si>
  <si>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</si>
  <si>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</si>
  <si>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</si>
  <si>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</si>
  <si>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</si>
  <si>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</si>
  <si>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</si>
  <si>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</si>
  <si>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</si>
  <si>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</si>
  <si>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</si>
  <si>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</si>
  <si>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</si>
  <si>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</si>
  <si>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</si>
  <si>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</si>
  <si>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</si>
  <si>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</si>
  <si>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</si>
  <si>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</si>
  <si>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</si>
  <si>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</si>
  <si>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</si>
  <si>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</si>
  <si>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</si>
  <si>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</si>
  <si>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</si>
  <si>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</si>
  <si>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</si>
  <si>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</si>
  <si>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</si>
  <si>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</si>
  <si>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</si>
  <si>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</si>
  <si>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</si>
  <si>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</si>
  <si>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</si>
  <si>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</si>
  <si>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</si>
  <si>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</si>
  <si>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</si>
  <si>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</si>
  <si>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</si>
  <si>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</si>
  <si>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</si>
  <si>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</si>
  <si>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</si>
  <si>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</si>
  <si>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</si>
  <si>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</si>
  <si>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</si>
  <si>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</si>
  <si>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</si>
  <si>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</si>
  <si>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</si>
  <si>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</si>
  <si>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</si>
  <si>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</si>
  <si>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</si>
  <si>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</si>
  <si>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</si>
  <si>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</si>
  <si>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</si>
  <si>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</si>
  <si>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</si>
  <si>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</si>
  <si>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</si>
  <si>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</si>
  <si>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</si>
  <si>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</si>
  <si>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</si>
  <si>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</si>
  <si>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</si>
  <si>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</si>
  <si>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</si>
  <si>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</si>
  <si>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</si>
  <si>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</si>
  <si>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</si>
  <si>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</si>
  <si>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</si>
  <si>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</si>
  <si>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</si>
  <si>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</si>
  <si>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</si>
  <si>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</si>
  <si>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</si>
  <si>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</si>
  <si>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</si>
  <si>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</si>
  <si>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</si>
  <si>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</si>
  <si>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</si>
  <si>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</si>
  <si>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</si>
  <si>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</si>
  <si>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</si>
  <si>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</si>
  <si>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</si>
  <si>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</si>
  <si>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</si>
  <si>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</si>
  <si>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</si>
  <si>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</si>
  <si>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</si>
  <si>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</si>
  <si>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</si>
  <si>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</si>
  <si>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</si>
  <si>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</si>
  <si>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</si>
  <si>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</si>
  <si>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</si>
  <si>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</si>
  <si>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</si>
  <si>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</si>
  <si>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</si>
  <si>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</si>
  <si>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</si>
  <si>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</si>
  <si>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</si>
  <si>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</si>
  <si>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</si>
  <si>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</si>
  <si>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</si>
  <si>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</si>
  <si>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</si>
  <si>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</si>
  <si>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</si>
  <si>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</si>
  <si>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</si>
  <si>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</si>
  <si>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</si>
  <si>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</si>
  <si>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</si>
  <si>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</si>
  <si>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</si>
  <si>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</si>
  <si>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</si>
  <si>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</si>
  <si>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</si>
  <si>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</si>
  <si>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</si>
  <si>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</si>
  <si>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</si>
  <si>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</si>
  <si>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</si>
  <si>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</si>
  <si>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</si>
  <si>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</si>
  <si>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</si>
  <si>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</si>
  <si>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</si>
  <si>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</si>
  <si>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</si>
  <si>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</si>
  <si>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</si>
  <si>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</si>
  <si>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</si>
  <si>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</si>
  <si>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</si>
  <si>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</si>
  <si>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</si>
  <si>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</si>
  <si>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</si>
  <si>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</si>
  <si>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</si>
  <si>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</si>
  <si>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</si>
  <si>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</si>
  <si>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</si>
  <si>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</si>
  <si>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</si>
  <si>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</si>
  <si>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</si>
  <si>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</si>
  <si>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</si>
  <si>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</si>
  <si>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</si>
  <si>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</si>
  <si>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</si>
  <si>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</si>
  <si>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</si>
  <si>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</si>
  <si>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</si>
  <si>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</si>
  <si>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</si>
  <si>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</si>
  <si>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</si>
  <si>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</si>
  <si>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</si>
  <si>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</si>
  <si>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</si>
  <si>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</si>
  <si>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</si>
  <si>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</si>
  <si>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</si>
  <si>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</si>
  <si>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</si>
  <si>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</si>
  <si>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</si>
  <si>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</si>
  <si>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</si>
  <si>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</si>
  <si>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</si>
  <si>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</si>
  <si>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</si>
  <si>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</si>
  <si>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</si>
  <si>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</si>
  <si>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</si>
  <si>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</si>
  <si>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</si>
  <si>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</si>
  <si>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</si>
  <si>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</si>
  <si>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</si>
  <si>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</si>
  <si>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</si>
  <si>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</si>
  <si>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</si>
  <si>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</si>
  <si>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</si>
  <si>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</si>
  <si>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</si>
  <si>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</si>
  <si>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</si>
  <si>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</si>
  <si>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</si>
  <si>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</si>
  <si>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</si>
  <si>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</si>
  <si>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</si>
  <si>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</si>
  <si>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</si>
  <si>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</si>
  <si>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</si>
  <si>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</si>
  <si>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</si>
  <si>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</si>
  <si>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</si>
  <si>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</si>
  <si>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</si>
  <si>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</si>
  <si>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</si>
  <si>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</si>
  <si>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</si>
  <si>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</si>
  <si>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</si>
  <si>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</si>
  <si>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</si>
  <si>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</si>
  <si>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</si>
  <si>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</si>
  <si>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</si>
  <si>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</si>
  <si>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</si>
  <si>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</si>
  <si>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</si>
  <si>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</si>
  <si>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</si>
  <si>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</si>
  <si>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</si>
  <si>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</si>
  <si>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</si>
  <si>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</si>
  <si>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</si>
  <si>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</si>
  <si>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</si>
  <si>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</si>
  <si>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</si>
  <si>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</si>
  <si>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</si>
  <si>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</si>
  <si>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</si>
  <si>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</si>
  <si>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</si>
  <si>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</si>
  <si>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</si>
  <si>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</si>
  <si>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</si>
  <si>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</si>
  <si>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</si>
  <si>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</si>
  <si>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</si>
  <si>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</si>
  <si>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</si>
  <si>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</si>
  <si>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</si>
  <si>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</si>
  <si>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</si>
  <si>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</si>
  <si>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</si>
  <si>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</si>
  <si>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</si>
  <si>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</si>
  <si>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</si>
  <si>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</si>
  <si>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</si>
  <si>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</si>
  <si>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</si>
  <si>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</si>
  <si>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</si>
  <si>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</si>
  <si>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</si>
  <si>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</si>
  <si>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</si>
  <si>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</si>
  <si>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</si>
  <si>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</si>
  <si>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</si>
  <si>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</si>
  <si>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</si>
  <si>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</si>
  <si>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</si>
  <si>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</si>
  <si>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</si>
  <si>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</si>
  <si>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</si>
  <si>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</si>
  <si>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</si>
  <si>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</si>
  <si>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</si>
  <si>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</si>
  <si>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</si>
  <si>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</si>
  <si>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</si>
  <si>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</si>
  <si>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</si>
  <si>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</si>
  <si>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</si>
  <si>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</si>
  <si>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</si>
  <si>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</si>
  <si>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</si>
  <si>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</si>
  <si>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</si>
  <si>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</si>
  <si>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</si>
  <si>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</si>
  <si>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</si>
  <si>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</si>
  <si>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</si>
  <si>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</si>
  <si>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</si>
  <si>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</si>
  <si>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</si>
  <si>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</si>
  <si>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</si>
  <si>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</si>
  <si>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</si>
  <si>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</si>
  <si>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</si>
  <si>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</si>
  <si>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</si>
  <si>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</si>
  <si>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</si>
  <si>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</si>
  <si>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</si>
  <si>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</si>
  <si>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</si>
  <si>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</si>
  <si>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</si>
  <si>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</si>
  <si>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</si>
  <si>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</si>
  <si>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</si>
  <si>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</si>
  <si>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</si>
  <si>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</si>
  <si>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</si>
  <si>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</si>
  <si>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</si>
  <si>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</si>
  <si>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</si>
  <si>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</si>
  <si>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</si>
  <si>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</si>
  <si>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</si>
  <si>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</si>
  <si>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</si>
  <si>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</si>
  <si>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</si>
  <si>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</si>
  <si>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</si>
  <si>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</si>
  <si>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</si>
  <si>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</si>
  <si>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</si>
  <si>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</si>
  <si>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</si>
  <si>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</si>
  <si>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</si>
  <si>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</si>
  <si>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</si>
  <si>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</si>
  <si>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</si>
  <si>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</si>
  <si>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</si>
  <si>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</si>
  <si>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</si>
  <si>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</si>
  <si>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</si>
  <si>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</si>
  <si>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</si>
  <si>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</si>
  <si>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</si>
  <si>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</si>
  <si>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</si>
  <si>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</si>
  <si>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</si>
  <si>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</si>
  <si>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</si>
  <si>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</si>
  <si>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</si>
  <si>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</si>
  <si>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</si>
  <si>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</si>
  <si>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</si>
  <si>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</si>
  <si>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</si>
  <si>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</si>
  <si>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</si>
  <si>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</si>
  <si>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</si>
  <si>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</si>
  <si>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</si>
  <si>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</si>
  <si>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</si>
  <si>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</si>
  <si>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</si>
  <si>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</si>
  <si>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</si>
  <si>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</si>
  <si>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</si>
  <si>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</si>
  <si>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</si>
  <si>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</si>
  <si>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</si>
  <si>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</si>
  <si>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</si>
  <si>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</si>
  <si>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</si>
  <si>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</si>
  <si>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</si>
  <si>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</si>
  <si>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</si>
  <si>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</si>
  <si>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</si>
  <si>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</si>
  <si>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</si>
  <si>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</si>
  <si>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</si>
  <si>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</si>
  <si>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</si>
  <si>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</si>
  <si>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</si>
  <si>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</si>
  <si>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</si>
  <si>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</si>
  <si>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</si>
  <si>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</si>
  <si>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</si>
  <si>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</si>
  <si>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</si>
  <si>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</si>
  <si>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</si>
  <si>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</si>
  <si>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</si>
  <si>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</si>
  <si>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</si>
  <si>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</si>
  <si>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</si>
  <si>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</si>
  <si>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</si>
  <si>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</si>
  <si>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</si>
  <si>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</si>
  <si>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</si>
  <si>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</si>
  <si>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</si>
  <si>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</si>
  <si>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</si>
  <si>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</si>
  <si>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</si>
  <si>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</si>
  <si>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</si>
  <si>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</si>
  <si>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</si>
  <si>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</si>
  <si>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</si>
  <si>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</si>
  <si>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</si>
  <si>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</si>
  <si>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</si>
  <si>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</si>
  <si>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</si>
  <si>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</si>
  <si>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</si>
  <si>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</si>
  <si>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</si>
  <si>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</si>
  <si>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</si>
  <si>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</si>
  <si>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</si>
  <si>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</si>
  <si>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</si>
  <si>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</si>
  <si>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</si>
  <si>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</si>
  <si>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</si>
  <si>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</si>
  <si>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</si>
  <si>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</si>
  <si>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</si>
  <si>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</si>
  <si>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</si>
  <si>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</si>
  <si>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</si>
  <si>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</si>
  <si>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</si>
  <si>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</si>
  <si>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</si>
  <si>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</si>
  <si>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</si>
  <si>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</si>
  <si>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</si>
  <si>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</si>
  <si>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</si>
  <si>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</si>
  <si>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</si>
  <si>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</si>
  <si>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</si>
  <si>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</si>
  <si>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</si>
  <si>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</si>
  <si>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</si>
  <si>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</si>
  <si>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</si>
  <si>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</si>
  <si>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</si>
  <si>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</si>
  <si>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</si>
  <si>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</si>
  <si>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</si>
  <si>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</si>
  <si>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</si>
  <si>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</si>
  <si>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</si>
  <si>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</si>
  <si>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</si>
  <si>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</si>
  <si>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</si>
  <si>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</si>
  <si>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</si>
  <si>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</si>
  <si>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</si>
  <si>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</si>
  <si>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</si>
  <si>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</si>
  <si>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</si>
  <si>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</si>
  <si>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</si>
  <si>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</si>
  <si>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</si>
  <si>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</si>
  <si>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</si>
  <si>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</si>
  <si>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</si>
  <si>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</si>
  <si>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</si>
  <si>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</si>
  <si>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</si>
  <si>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</si>
  <si>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</si>
  <si>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</si>
  <si>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</si>
  <si>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</si>
  <si>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</si>
  <si>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</si>
  <si>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</si>
  <si>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</si>
  <si>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</si>
  <si>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</si>
  <si>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</si>
  <si>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</si>
  <si>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</si>
  <si>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</si>
  <si>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</si>
  <si>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</si>
  <si>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</si>
  <si>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</si>
  <si>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</si>
  <si>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</si>
  <si>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</si>
  <si>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</si>
  <si>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</si>
  <si>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</si>
  <si>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</si>
  <si>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</si>
  <si>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</si>
  <si>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</si>
  <si>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</si>
  <si>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</si>
  <si>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</si>
  <si>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</si>
  <si>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</si>
  <si>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</si>
  <si>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</si>
  <si>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</si>
  <si>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</si>
  <si>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</si>
  <si>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</si>
  <si>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</si>
  <si>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</si>
  <si>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</si>
  <si>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</si>
  <si>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</si>
  <si>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</si>
  <si>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</si>
  <si>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</si>
  <si>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</si>
  <si>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</si>
  <si>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</si>
  <si>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</si>
  <si>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</si>
  <si>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</si>
  <si>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</si>
  <si>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</si>
  <si>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</si>
  <si>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</si>
  <si>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</si>
  <si>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</si>
  <si>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</si>
  <si>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</si>
  <si>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</si>
  <si>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</si>
  <si>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</si>
  <si>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</si>
  <si>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</si>
  <si>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</si>
  <si>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</si>
  <si>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</si>
  <si>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</si>
  <si>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</si>
  <si>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</si>
  <si>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</si>
  <si>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</si>
  <si>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</si>
  <si>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</si>
  <si>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</si>
  <si>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</si>
  <si>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</si>
  <si>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</si>
  <si>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</si>
  <si>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</si>
  <si>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</si>
  <si>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</si>
  <si>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</si>
  <si>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</si>
  <si>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</si>
  <si>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</si>
  <si>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</si>
  <si>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</si>
  <si>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</si>
  <si>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</si>
  <si>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</si>
  <si>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</si>
  <si>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</si>
  <si>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</si>
  <si>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</si>
  <si>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</si>
  <si>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</si>
  <si>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</si>
  <si>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</si>
  <si>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</si>
  <si>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</si>
  <si>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</si>
  <si>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</si>
  <si>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</si>
  <si>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</si>
  <si>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</si>
  <si>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</si>
  <si>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</si>
  <si>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</si>
  <si>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</si>
  <si>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</si>
  <si>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</si>
  <si>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</si>
  <si>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</si>
  <si>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</si>
  <si>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</si>
  <si>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</si>
  <si>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</si>
  <si>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</si>
  <si>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</si>
  <si>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</si>
  <si>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</si>
  <si>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</si>
  <si>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</si>
  <si>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</si>
  <si>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</si>
  <si>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</si>
  <si>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</si>
  <si>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</si>
  <si>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</si>
  <si>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</si>
  <si>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</si>
  <si>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</si>
  <si>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</si>
  <si>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</si>
  <si>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</si>
  <si>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</si>
  <si>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</si>
  <si>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</si>
  <si>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</si>
  <si>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</si>
  <si>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</si>
  <si>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</si>
  <si>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</si>
  <si>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</si>
  <si>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</si>
  <si>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</si>
  <si>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</si>
  <si>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</si>
  <si>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</si>
  <si>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</si>
  <si>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</si>
  <si>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</si>
  <si>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</si>
  <si>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</si>
  <si>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</si>
  <si>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</si>
  <si>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</si>
  <si>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</si>
  <si>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</si>
  <si>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</si>
  <si>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</si>
  <si>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</si>
  <si>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</si>
  <si>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</si>
  <si>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</si>
  <si>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</si>
  <si>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</si>
  <si>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</si>
  <si>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</si>
  <si>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</si>
  <si>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</si>
  <si>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</si>
  <si>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</si>
  <si>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</si>
  <si>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</si>
  <si>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</si>
  <si>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</si>
  <si>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</si>
  <si>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</si>
  <si>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</si>
  <si>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</si>
  <si>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</si>
  <si>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</si>
  <si>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</si>
  <si>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</si>
  <si>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</si>
  <si>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</si>
  <si>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</si>
  <si>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</si>
  <si>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</si>
  <si>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</si>
  <si>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</si>
  <si>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</si>
  <si>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</si>
  <si>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</si>
  <si>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</si>
  <si>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</si>
  <si>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</si>
  <si>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</si>
  <si>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</si>
  <si>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</si>
  <si>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</si>
  <si>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</si>
  <si>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</si>
  <si>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</si>
  <si>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</si>
  <si>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</si>
  <si>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</si>
  <si>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</si>
  <si>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</si>
  <si>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</si>
  <si>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</si>
  <si>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</si>
  <si>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</si>
  <si>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</si>
  <si>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</si>
  <si>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</si>
  <si>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</si>
  <si>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</si>
  <si>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</si>
  <si>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</si>
  <si>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</si>
  <si>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</si>
  <si>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</si>
  <si>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</si>
  <si>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</si>
  <si>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</si>
  <si>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</si>
  <si>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</si>
  <si>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</si>
  <si>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</si>
  <si>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</si>
  <si>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</si>
  <si>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</si>
  <si>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</si>
  <si>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</si>
  <si>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</si>
  <si>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</si>
  <si>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</si>
  <si>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</si>
  <si>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</si>
  <si>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</si>
  <si>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</si>
  <si>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</si>
  <si>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</si>
  <si>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</si>
  <si>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</si>
  <si>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</si>
  <si>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</si>
  <si>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</si>
  <si>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</si>
  <si>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</si>
  <si>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</si>
  <si>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</si>
  <si>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</si>
  <si>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</si>
  <si>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</si>
  <si>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</si>
  <si>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</si>
  <si>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</si>
  <si>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</si>
  <si>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</si>
  <si>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</si>
  <si>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</si>
  <si>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</si>
  <si>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</si>
  <si>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</si>
  <si>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</si>
  <si>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</si>
  <si>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</si>
  <si>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</si>
  <si>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</si>
  <si>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</si>
  <si>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</si>
  <si>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</si>
  <si>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</si>
  <si>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</si>
  <si>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</si>
  <si>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</si>
  <si>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</si>
  <si>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</si>
  <si>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</si>
  <si>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</si>
  <si>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</si>
  <si>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</si>
  <si>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</si>
  <si>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</si>
  <si>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</si>
  <si>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</si>
  <si>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</si>
  <si>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</si>
  <si>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</si>
  <si>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</si>
  <si>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</si>
  <si>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</si>
  <si>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</si>
  <si>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</si>
  <si>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</si>
  <si>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</si>
  <si>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</si>
  <si>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</si>
  <si>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</si>
  <si>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</si>
  <si>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</si>
  <si>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</si>
  <si>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</si>
  <si>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</si>
  <si>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</si>
  <si>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</si>
  <si>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</si>
  <si>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</si>
  <si>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</si>
  <si>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</si>
  <si>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</si>
  <si>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</si>
  <si>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</si>
  <si>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</si>
  <si>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</si>
  <si>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</si>
  <si>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</si>
  <si>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</si>
  <si>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</si>
  <si>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</si>
  <si>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</si>
  <si>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</si>
  <si>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</si>
  <si>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</si>
  <si>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</si>
  <si>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</si>
  <si>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</si>
  <si>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</si>
  <si>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</si>
  <si>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</si>
  <si>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</si>
  <si>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</si>
  <si>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</si>
  <si>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</si>
  <si>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</si>
  <si>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</si>
  <si>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</si>
  <si>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</si>
  <si>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</si>
  <si>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</si>
  <si>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</si>
  <si>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</si>
  <si>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</si>
  <si>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</si>
  <si>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</si>
  <si>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</si>
  <si>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</si>
  <si>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</si>
  <si>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</si>
  <si>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</si>
  <si>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</si>
  <si>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</si>
  <si>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</si>
  <si>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</si>
  <si>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</si>
  <si>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</si>
  <si>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</si>
  <si>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</si>
  <si>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</si>
  <si>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</si>
  <si>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</si>
  <si>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</si>
  <si>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</si>
  <si>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</si>
  <si>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</si>
  <si>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</si>
  <si>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</si>
  <si>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</si>
  <si>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</si>
  <si>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</si>
  <si>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</si>
  <si>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</si>
  <si>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</si>
  <si>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</si>
  <si>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</si>
  <si>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</si>
  <si>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</si>
  <si>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</si>
  <si>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</si>
  <si>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</si>
  <si>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</si>
  <si>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</si>
  <si>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</si>
  <si>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</si>
  <si>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</si>
  <si>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</si>
  <si>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</si>
  <si>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</si>
  <si>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</si>
  <si>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</si>
  <si>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</si>
  <si>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</si>
  <si>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</si>
  <si>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</si>
  <si>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</si>
  <si>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</si>
  <si>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</si>
  <si>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</si>
  <si>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</si>
  <si>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</si>
  <si>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</si>
  <si>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</si>
  <si>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</si>
  <si>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</si>
  <si>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</si>
  <si>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</si>
  <si>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</si>
  <si>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</si>
  <si>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</si>
  <si>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</si>
  <si>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</si>
  <si>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</si>
  <si>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</si>
  <si>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</si>
  <si>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</si>
  <si>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</si>
  <si>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</si>
  <si>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</si>
  <si>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</si>
  <si>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</si>
  <si>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</si>
  <si>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</si>
  <si>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</si>
  <si>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</si>
  <si>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</si>
  <si>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</si>
  <si>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</si>
  <si>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</si>
  <si>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</si>
  <si>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</si>
  <si>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</si>
  <si>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</si>
  <si>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</si>
  <si>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</si>
  <si>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</si>
  <si>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</si>
  <si>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</si>
  <si>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</si>
  <si>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</si>
  <si>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</si>
  <si>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</si>
  <si>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</si>
  <si>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</si>
  <si>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</si>
  <si>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</si>
  <si>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</si>
  <si>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</si>
  <si>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</si>
  <si>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</si>
  <si>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</si>
  <si>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</si>
  <si>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</si>
  <si>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</si>
  <si>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</si>
  <si>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</si>
  <si>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</si>
  <si>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</si>
  <si>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</si>
  <si>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</si>
  <si>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</si>
  <si>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</si>
  <si>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</si>
  <si>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</si>
  <si>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</si>
  <si>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</si>
  <si>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</si>
  <si>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</si>
  <si>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</si>
  <si>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</si>
  <si>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</si>
  <si>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</si>
  <si>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</si>
  <si>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</si>
  <si>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</si>
  <si>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</si>
  <si>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</si>
  <si>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</si>
  <si>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</si>
  <si>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</si>
  <si>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</si>
  <si>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</si>
  <si>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</si>
  <si>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</si>
  <si>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</si>
  <si>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</si>
  <si>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</si>
  <si>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</si>
  <si>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</si>
  <si>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</si>
  <si>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</si>
  <si>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</si>
  <si>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</si>
  <si>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</si>
  <si>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</si>
  <si>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</si>
  <si>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</si>
  <si>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</si>
  <si>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</si>
  <si>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</si>
  <si>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</si>
  <si>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</si>
  <si>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</si>
  <si>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</si>
  <si>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</si>
  <si>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</si>
  <si>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</si>
  <si>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</si>
  <si>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</si>
  <si>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</si>
  <si>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</si>
  <si>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</si>
  <si>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</si>
  <si>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</si>
  <si>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</si>
  <si>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</si>
  <si>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</si>
  <si>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</si>
  <si>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</si>
  <si>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</si>
  <si>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</si>
  <si>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</si>
  <si>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</si>
  <si>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</si>
  <si>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</si>
  <si>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</si>
  <si>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</si>
  <si>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</si>
  <si>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</si>
  <si>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</si>
  <si>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</si>
  <si>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</si>
  <si>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</si>
  <si>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</si>
  <si>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</si>
  <si>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</si>
  <si>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</si>
  <si>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</si>
  <si>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</si>
  <si>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</si>
  <si>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</si>
  <si>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</si>
  <si>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</si>
  <si>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</si>
  <si>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</si>
  <si>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</si>
  <si>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</si>
  <si>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</si>
  <si>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</si>
  <si>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</si>
  <si>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</si>
  <si>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</si>
  <si>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</si>
  <si>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</si>
  <si>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</si>
  <si>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</si>
  <si>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</si>
  <si>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</si>
  <si>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</si>
  <si>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</si>
  <si>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</si>
  <si>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</si>
  <si>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</si>
  <si>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</si>
  <si>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</si>
  <si>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</si>
  <si>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</si>
  <si>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</si>
  <si>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</si>
  <si>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</si>
  <si>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</si>
  <si>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</si>
  <si>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</si>
  <si>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</si>
  <si>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</si>
  <si>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</si>
  <si>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</si>
  <si>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</si>
  <si>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</si>
  <si>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</si>
  <si>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</si>
  <si>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</si>
  <si>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</si>
  <si>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</si>
  <si>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</si>
  <si>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</si>
  <si>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</si>
  <si>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</si>
  <si>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</si>
  <si>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</si>
  <si>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</si>
  <si>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</si>
  <si>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</si>
  <si>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</si>
  <si>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</si>
  <si>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</si>
  <si>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</si>
  <si>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</si>
  <si>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</si>
  <si>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</si>
  <si>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</si>
  <si>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</si>
  <si>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</si>
  <si>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</si>
  <si>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</si>
  <si>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</si>
  <si>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</si>
  <si>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</si>
  <si>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</si>
  <si>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</si>
  <si>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</si>
  <si>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</si>
  <si>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</si>
  <si>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</si>
  <si>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</si>
  <si>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</si>
  <si>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</si>
  <si>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</si>
  <si>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</si>
  <si>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</si>
  <si>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</si>
  <si>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</si>
  <si>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</si>
  <si>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</si>
  <si>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</si>
  <si>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</si>
  <si>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</si>
  <si>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</si>
  <si>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</si>
  <si>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</si>
  <si>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</si>
  <si>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</si>
  <si>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</si>
  <si>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</si>
  <si>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</si>
  <si>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</si>
  <si>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</si>
  <si>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</si>
  <si>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</si>
  <si>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</si>
  <si>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</si>
  <si>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</si>
  <si>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</si>
  <si>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</si>
  <si>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</si>
  <si>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</si>
  <si>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</si>
  <si>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</si>
  <si>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</si>
  <si>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</si>
  <si>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</si>
  <si>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</si>
  <si>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</si>
  <si>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</si>
  <si>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</si>
  <si>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</si>
  <si>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</si>
  <si>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</si>
  <si>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</si>
  <si>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</si>
  <si>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</si>
  <si>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</si>
  <si>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</si>
  <si>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</si>
  <si>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</si>
  <si>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</si>
  <si>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</si>
  <si>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</si>
  <si>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</si>
  <si>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</si>
  <si>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</si>
  <si>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</si>
  <si>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</si>
  <si>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</si>
  <si>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</si>
  <si>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</si>
  <si>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</si>
  <si>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</si>
  <si>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</si>
  <si>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</si>
  <si>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</si>
  <si>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</si>
  <si>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</si>
  <si>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</si>
  <si>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</si>
  <si>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</si>
  <si>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</si>
  <si>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</si>
  <si>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</si>
  <si>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</si>
  <si>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</si>
  <si>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</si>
  <si>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</si>
  <si>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</si>
  <si>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</si>
  <si>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</si>
  <si>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</si>
  <si>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</si>
  <si>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</si>
  <si>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</si>
  <si>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</si>
  <si>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</si>
  <si>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</si>
  <si>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</si>
  <si>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</si>
  <si>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</si>
  <si>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</si>
  <si>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</si>
  <si>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</si>
  <si>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</si>
  <si>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</si>
  <si>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</si>
  <si>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</si>
  <si>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</si>
  <si>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</si>
  <si>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</si>
  <si>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</si>
  <si>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</si>
  <si>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</si>
  <si>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</si>
  <si>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</si>
  <si>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</si>
  <si>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</si>
  <si>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</si>
  <si>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</si>
  <si>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</si>
  <si>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</si>
  <si>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</si>
  <si>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</si>
  <si>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</si>
  <si>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</si>
  <si>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</si>
  <si>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</si>
  <si>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</si>
  <si>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</si>
  <si>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</si>
  <si>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</si>
  <si>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</si>
  <si>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</si>
  <si>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</si>
  <si>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</si>
  <si>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</si>
  <si>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</si>
  <si>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</si>
  <si>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</si>
  <si>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</si>
  <si>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</si>
  <si>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</si>
  <si>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</si>
  <si>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</si>
  <si>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</si>
  <si>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</si>
  <si>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</si>
  <si>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</si>
  <si>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</si>
  <si>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</si>
  <si>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</si>
  <si>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</si>
  <si>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</si>
  <si>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</si>
  <si>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</si>
  <si>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</si>
  <si>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</si>
  <si>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</si>
  <si>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</si>
  <si>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</si>
  <si>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</si>
  <si>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</si>
  <si>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</si>
  <si>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</si>
  <si>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</si>
  <si>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</si>
  <si>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</si>
  <si>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</si>
  <si>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</si>
  <si>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</si>
  <si>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</si>
  <si>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</si>
  <si>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</si>
  <si>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</si>
  <si>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</si>
  <si>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</si>
  <si>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</si>
  <si>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</si>
  <si>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</si>
  <si>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</si>
  <si>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</si>
  <si>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</si>
  <si>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</si>
  <si>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</si>
  <si>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</si>
  <si>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</si>
  <si>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</si>
  <si>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</si>
  <si>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</si>
  <si>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</si>
  <si>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</si>
  <si>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</si>
  <si>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</si>
  <si>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</si>
  <si>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</si>
  <si>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</si>
  <si>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</si>
  <si>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</si>
  <si>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</si>
  <si>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</si>
  <si>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</si>
  <si>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</si>
  <si>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</si>
  <si>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</si>
  <si>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</si>
  <si>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</si>
  <si>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</si>
  <si>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</si>
  <si>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</si>
  <si>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</si>
  <si>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</si>
  <si>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</si>
  <si>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</si>
  <si>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</si>
  <si>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</si>
  <si>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</si>
  <si>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</si>
  <si>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</si>
  <si>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</si>
  <si>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</si>
  <si>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</si>
  <si>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</si>
  <si>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</si>
  <si>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</si>
  <si>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</si>
  <si>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</si>
  <si>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</si>
  <si>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</si>
  <si>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</si>
  <si>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</si>
  <si>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</si>
  <si>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</si>
  <si>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</si>
  <si>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</si>
  <si>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</si>
  <si>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</si>
  <si>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</si>
  <si>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</si>
  <si>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</si>
  <si>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</si>
  <si>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</si>
  <si>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</si>
  <si>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</si>
  <si>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</si>
  <si>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</si>
  <si>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</si>
  <si>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</si>
  <si>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</si>
  <si>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</si>
  <si>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</si>
  <si>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</si>
  <si>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</si>
  <si>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</si>
  <si>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</si>
  <si>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</si>
  <si>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</si>
  <si>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</si>
  <si>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</si>
  <si>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</si>
  <si>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</si>
  <si>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</si>
  <si>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</si>
  <si>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</si>
  <si>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</si>
  <si>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</si>
  <si>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</si>
  <si>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</si>
  <si>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</si>
  <si>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</si>
  <si>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</si>
  <si>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</si>
  <si>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</si>
  <si>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</si>
  <si>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</si>
  <si>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</si>
  <si>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</si>
  <si>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</si>
  <si>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</si>
  <si>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</si>
  <si>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</si>
  <si>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</si>
  <si>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</si>
  <si>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</si>
  <si>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</si>
  <si>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</si>
  <si>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</si>
  <si>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</si>
  <si>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</si>
  <si>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</si>
  <si>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</si>
  <si>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</si>
  <si>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</si>
  <si>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</si>
  <si>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</si>
  <si>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</si>
  <si>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</si>
  <si>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</si>
  <si>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</si>
  <si>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</si>
  <si>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</si>
  <si>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</si>
  <si>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</si>
  <si>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</si>
  <si>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</si>
  <si>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</si>
  <si>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</si>
  <si>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</si>
  <si>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</si>
  <si>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</si>
  <si>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</si>
  <si>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</si>
  <si>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</si>
  <si>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</si>
  <si>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</si>
  <si>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</si>
  <si>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</si>
  <si>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</si>
  <si>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</si>
  <si>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</si>
  <si>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</si>
  <si>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</si>
  <si>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</si>
  <si>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</si>
  <si>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</si>
  <si>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</si>
  <si>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</si>
  <si>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</si>
  <si>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</si>
  <si>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</si>
  <si>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</si>
  <si>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</si>
  <si>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</si>
  <si>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</si>
  <si>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</si>
  <si>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</si>
  <si>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</si>
  <si>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</si>
  <si>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</si>
  <si>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</si>
  <si>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</si>
  <si>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</si>
  <si>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</si>
  <si>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</si>
  <si>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</si>
  <si>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</si>
  <si>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</si>
  <si>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</si>
  <si>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</si>
  <si>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</si>
  <si>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</si>
  <si>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</si>
  <si>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</si>
  <si>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</si>
  <si>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</si>
  <si>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</si>
  <si>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</si>
  <si>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</si>
  <si>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</si>
  <si>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</si>
  <si>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</si>
  <si>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</si>
  <si>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</si>
  <si>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</si>
  <si>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</si>
  <si>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</si>
  <si>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</si>
  <si>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</si>
  <si>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</si>
  <si>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</si>
  <si>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</si>
  <si>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</si>
  <si>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</si>
  <si>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</si>
  <si>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</si>
  <si>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</si>
  <si>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</si>
  <si>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</si>
  <si>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</si>
  <si>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</si>
  <si>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</si>
  <si>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</si>
  <si>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</si>
  <si>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</si>
  <si>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</si>
  <si>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</si>
  <si>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</si>
  <si>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</si>
  <si>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</si>
  <si>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</si>
  <si>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</si>
  <si>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</si>
  <si>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</si>
  <si>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</si>
  <si>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</si>
  <si>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</si>
  <si>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</si>
  <si>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</si>
  <si>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</si>
  <si>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</si>
  <si>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</si>
  <si>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</si>
  <si>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</si>
  <si>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</si>
  <si>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</si>
  <si>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</si>
  <si>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</si>
  <si>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</si>
  <si>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</si>
  <si>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</si>
  <si>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</si>
  <si>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</si>
  <si>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</si>
  <si>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</si>
  <si>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</si>
  <si>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</si>
  <si>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</si>
  <si>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</si>
  <si>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</si>
  <si>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</si>
  <si>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</si>
  <si>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</si>
  <si>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</si>
  <si>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</si>
  <si>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</si>
  <si>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</si>
  <si>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</si>
  <si>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</si>
  <si>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</si>
  <si>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</si>
  <si>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</si>
  <si>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</si>
  <si>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</si>
  <si>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</si>
  <si>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</si>
  <si>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</si>
  <si>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</si>
  <si>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</si>
  <si>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</si>
  <si>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</si>
  <si>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</si>
  <si>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</si>
  <si>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</si>
  <si>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</si>
  <si>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</si>
  <si>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</si>
  <si>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</si>
  <si>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</si>
  <si>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</si>
  <si>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</si>
  <si>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</si>
  <si>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</si>
  <si>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</si>
  <si>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</si>
  <si>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</si>
  <si>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</si>
  <si>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</si>
  <si>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</si>
  <si>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</si>
  <si>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</si>
  <si>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</si>
  <si>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</si>
  <si>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</si>
  <si>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</si>
  <si>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</si>
  <si>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</si>
  <si>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</si>
  <si>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</si>
  <si>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</si>
  <si>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</si>
  <si>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</si>
  <si>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</si>
  <si>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</si>
  <si>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</si>
  <si>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</si>
  <si>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</si>
  <si>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</si>
  <si>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</si>
  <si>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</si>
  <si>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</si>
  <si>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</si>
  <si>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</si>
  <si>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</si>
  <si>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</si>
  <si>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</si>
  <si>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</si>
  <si>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</si>
  <si>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</si>
  <si>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</si>
  <si>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</si>
  <si>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</si>
  <si>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</si>
  <si>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</si>
  <si>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</si>
  <si>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</si>
  <si>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</si>
  <si>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</si>
  <si>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</si>
  <si>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</si>
  <si>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</si>
  <si>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</si>
  <si>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</si>
  <si>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</si>
  <si>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</si>
  <si>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</si>
  <si>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</si>
  <si>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</si>
  <si>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</si>
  <si>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</si>
  <si>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</si>
  <si>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</si>
  <si>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</si>
  <si>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</si>
  <si>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</si>
  <si>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</si>
  <si>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</si>
  <si>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</si>
  <si>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</si>
  <si>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</si>
  <si>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</si>
  <si>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</si>
  <si>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</si>
  <si>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</si>
  <si>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</si>
  <si>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</si>
  <si>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</si>
  <si>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</si>
  <si>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</si>
  <si>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</si>
  <si>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</si>
  <si>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</si>
  <si>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</si>
  <si>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</si>
  <si>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</si>
  <si>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</si>
  <si>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</si>
  <si>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</si>
  <si>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</si>
  <si>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</si>
  <si>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</si>
  <si>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</si>
  <si>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</si>
  <si>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</si>
  <si>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</si>
  <si>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</si>
  <si>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</si>
  <si>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</si>
  <si>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</si>
  <si>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</si>
  <si>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</si>
  <si>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</si>
  <si>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</si>
  <si>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</si>
  <si>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</si>
  <si>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</si>
  <si>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</si>
  <si>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</si>
  <si>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</si>
  <si>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</si>
  <si>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</si>
  <si>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</si>
  <si>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</si>
  <si>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</si>
  <si>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</si>
  <si>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</si>
  <si>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</si>
  <si>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</si>
  <si>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</si>
  <si>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</si>
  <si>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</si>
  <si>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</si>
  <si>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</si>
  <si>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</si>
  <si>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</si>
  <si>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</si>
  <si>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</si>
  <si>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</si>
  <si>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</si>
  <si>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</si>
  <si>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</si>
  <si>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</si>
  <si>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</si>
  <si>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</si>
  <si>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</si>
  <si>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</si>
  <si>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</si>
  <si>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</si>
  <si>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</si>
  <si>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</si>
  <si>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</si>
  <si>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</si>
  <si>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</si>
  <si>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</si>
  <si>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</si>
  <si>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</si>
  <si>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</si>
  <si>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</si>
  <si>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</si>
  <si>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</si>
  <si>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</si>
  <si>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</si>
  <si>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</si>
  <si>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</si>
  <si>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</si>
  <si>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</si>
  <si>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</si>
  <si>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</si>
  <si>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</si>
  <si>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</si>
  <si>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</si>
  <si>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</si>
  <si>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</si>
  <si>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</si>
  <si>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</si>
  <si>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</si>
  <si>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</si>
  <si>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</si>
  <si>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</si>
  <si>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</si>
  <si>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</si>
  <si>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</si>
  <si>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</si>
  <si>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</si>
  <si>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</si>
  <si>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</si>
  <si>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</si>
  <si>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</si>
  <si>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</si>
  <si>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</si>
  <si>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</si>
  <si>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</si>
  <si>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</si>
  <si>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</si>
  <si>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</si>
  <si>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</si>
  <si>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</si>
  <si>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</si>
  <si>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</si>
  <si>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</si>
  <si>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</si>
  <si>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</si>
  <si>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</si>
  <si>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</si>
  <si>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</si>
  <si>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</si>
  <si>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</si>
  <si>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</si>
  <si>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</si>
  <si>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</si>
  <si>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</si>
  <si>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</si>
  <si>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</si>
  <si>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</si>
  <si>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</si>
  <si>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</si>
  <si>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</si>
  <si>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</si>
  <si>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</si>
  <si>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</si>
  <si>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</si>
  <si>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</si>
  <si>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</si>
  <si>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</si>
  <si>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</si>
  <si>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</si>
  <si>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</si>
  <si>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</si>
  <si>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</si>
  <si>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</si>
  <si>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</si>
  <si>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</si>
  <si>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</si>
  <si>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</si>
  <si>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</si>
  <si>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</si>
  <si>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</si>
  <si>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</si>
  <si>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</si>
  <si>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</si>
  <si>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</si>
  <si>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</si>
  <si>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</si>
  <si>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</si>
  <si>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</si>
  <si>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</si>
  <si>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</si>
  <si>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</si>
  <si>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</si>
  <si>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</si>
  <si>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</si>
  <si>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</si>
  <si>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</si>
  <si>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</si>
  <si>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</si>
  <si>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</si>
  <si>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</si>
  <si>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</si>
  <si>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</si>
  <si>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</si>
  <si>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</si>
  <si>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</si>
  <si>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</si>
  <si>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</si>
  <si>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</si>
  <si>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</si>
  <si>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</si>
  <si>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</si>
  <si>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</si>
  <si>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</si>
  <si>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</si>
  <si>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</si>
  <si>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</si>
  <si>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</si>
  <si>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</si>
  <si>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</si>
  <si>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</si>
  <si>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</si>
  <si>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</si>
  <si>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</si>
  <si>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</si>
  <si>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</si>
  <si>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</si>
  <si>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</si>
  <si>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</si>
  <si>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</si>
  <si>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</si>
  <si>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</si>
  <si>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</si>
  <si>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</si>
  <si>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</si>
  <si>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</si>
  <si>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</si>
  <si>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</si>
  <si>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</si>
  <si>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</si>
  <si>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</si>
  <si>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</si>
  <si>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</si>
  <si>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</si>
  <si>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</si>
  <si>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</si>
  <si>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</si>
  <si>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</si>
  <si>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</si>
  <si>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</si>
  <si>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</si>
  <si>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</si>
  <si>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</si>
  <si>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</si>
  <si>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</si>
  <si>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</si>
  <si>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</si>
  <si>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</si>
  <si>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</si>
  <si>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</si>
  <si>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</si>
  <si>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</si>
  <si>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</si>
  <si>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</si>
  <si>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</si>
  <si>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</si>
  <si>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</si>
  <si>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</si>
  <si>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</si>
  <si>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</si>
  <si>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</si>
  <si>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</si>
  <si>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</si>
  <si>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</si>
  <si>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</si>
  <si>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</si>
  <si>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</si>
  <si>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</si>
  <si>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</si>
  <si>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</si>
  <si>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</si>
  <si>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</si>
  <si>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</si>
  <si>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</si>
  <si>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</si>
  <si>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</si>
  <si>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</si>
  <si>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</si>
  <si>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</si>
  <si>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</si>
  <si>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</si>
  <si>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</si>
  <si>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</si>
  <si>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</si>
  <si>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</si>
  <si>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</si>
  <si>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</si>
  <si>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</si>
  <si>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</si>
  <si>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</si>
  <si>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</si>
  <si>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</si>
  <si>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</si>
  <si>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</si>
  <si>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</si>
  <si>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</si>
  <si>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</si>
  <si>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</si>
  <si>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</si>
  <si>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</si>
  <si>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</si>
  <si>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</si>
  <si>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</si>
  <si>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</si>
  <si>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</si>
  <si>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</si>
  <si>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</si>
  <si>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</si>
  <si>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</si>
  <si>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</si>
  <si>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</si>
  <si>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</si>
  <si>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</si>
  <si>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</si>
  <si>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</si>
  <si>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</si>
  <si>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</si>
  <si>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</si>
  <si>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</si>
  <si>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</si>
  <si>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</si>
  <si>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</si>
  <si>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</si>
  <si>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</si>
  <si>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</si>
  <si>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</si>
  <si>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</si>
  <si>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</si>
  <si>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</si>
  <si>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</si>
  <si>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</si>
  <si>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</si>
  <si>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</si>
  <si>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</si>
  <si>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</si>
  <si>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</si>
  <si>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</si>
  <si>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</si>
  <si>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</si>
  <si>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</si>
  <si>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</si>
  <si>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</si>
  <si>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</si>
  <si>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</si>
  <si>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</si>
  <si>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</si>
  <si>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</si>
  <si>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</si>
  <si>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</si>
  <si>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</si>
  <si>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</si>
  <si>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</si>
  <si>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</si>
  <si>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</si>
  <si>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</si>
  <si>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</si>
  <si>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</si>
  <si>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</si>
  <si>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</si>
  <si>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</si>
  <si>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</si>
  <si>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</si>
  <si>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</si>
  <si>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</si>
  <si>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</si>
  <si>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</si>
  <si>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</si>
  <si>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</si>
  <si>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</si>
  <si>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</si>
  <si>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</si>
  <si>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</si>
  <si>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</si>
  <si>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</si>
  <si>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</si>
  <si>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</si>
  <si>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</si>
  <si>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</si>
  <si>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</si>
  <si>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</si>
  <si>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</si>
  <si>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</si>
  <si>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</si>
  <si>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</si>
  <si>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</si>
  <si>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</si>
  <si>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</si>
  <si>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</si>
  <si>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</si>
  <si>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</si>
  <si>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</si>
  <si>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</si>
  <si>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</si>
  <si>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</si>
  <si>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</si>
  <si>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</si>
  <si>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</si>
  <si>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</si>
  <si>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</si>
  <si>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</si>
  <si>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</si>
  <si>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</si>
  <si>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</si>
  <si>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</si>
  <si>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</si>
  <si>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</si>
  <si>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</si>
  <si>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</si>
  <si>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</si>
  <si>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</si>
  <si>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</si>
  <si>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</si>
  <si>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</si>
  <si>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</si>
  <si>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</si>
  <si>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</si>
  <si>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</si>
  <si>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</si>
  <si>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</si>
  <si>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</si>
  <si>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</si>
  <si>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</si>
  <si>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</si>
  <si>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</si>
  <si>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</si>
  <si>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</si>
  <si>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</si>
  <si>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</si>
  <si>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</si>
  <si>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</si>
  <si>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</si>
  <si>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</si>
  <si>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</si>
  <si>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</si>
  <si>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</si>
  <si>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</si>
  <si>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</si>
  <si>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</si>
  <si>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</si>
  <si>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</si>
  <si>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</si>
  <si>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</si>
  <si>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</si>
  <si>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</si>
  <si>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</si>
  <si>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</si>
  <si>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</si>
  <si>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</si>
  <si>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</si>
  <si>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</si>
  <si>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</si>
  <si>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</si>
  <si>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</si>
  <si>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</si>
  <si>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</si>
  <si>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</si>
  <si>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</si>
  <si>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</si>
  <si>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</si>
  <si>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</si>
  <si>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</si>
  <si>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</si>
  <si>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</si>
  <si>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</si>
  <si>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</si>
  <si>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</si>
  <si>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</si>
  <si>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</si>
  <si>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</si>
  <si>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</si>
  <si>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</si>
  <si>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</si>
  <si>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</si>
  <si>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</si>
  <si>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</si>
  <si>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</si>
  <si>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</si>
  <si>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</si>
  <si>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</si>
  <si>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</si>
  <si>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</si>
  <si>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</si>
  <si>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</si>
  <si>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</si>
  <si>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</si>
  <si>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</si>
  <si>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</si>
  <si>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</si>
  <si>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</si>
  <si>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</si>
  <si>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</si>
  <si>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</si>
  <si>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</si>
  <si>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</si>
  <si>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</si>
  <si>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</si>
  <si>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</si>
  <si>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</si>
  <si>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</si>
  <si>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</si>
  <si>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</si>
  <si>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</si>
  <si>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</si>
  <si>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</si>
  <si>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</si>
  <si>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</si>
  <si>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</si>
  <si>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</si>
  <si>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</si>
  <si>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</si>
  <si>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</si>
  <si>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</si>
  <si>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</si>
  <si>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</si>
  <si>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</si>
  <si>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</si>
  <si>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</si>
  <si>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</si>
  <si>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</si>
  <si>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</si>
  <si>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</si>
  <si>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</si>
  <si>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</si>
  <si>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</si>
  <si>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</si>
  <si>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</si>
  <si>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</si>
  <si>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</si>
  <si>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</si>
  <si>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</si>
  <si>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</si>
  <si>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</si>
  <si>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</si>
  <si>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</si>
  <si>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</si>
  <si>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</si>
  <si>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</si>
  <si>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</si>
  <si>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</si>
  <si>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</si>
  <si>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</si>
  <si>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</si>
  <si>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</si>
  <si>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</si>
  <si>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</si>
  <si>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</si>
  <si>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</si>
  <si>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</si>
  <si>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</si>
  <si>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</si>
  <si>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</si>
  <si>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</si>
  <si>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</si>
  <si>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</si>
  <si>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</si>
  <si>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</si>
  <si>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</si>
  <si>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</si>
  <si>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</si>
  <si>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</si>
  <si>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</si>
  <si>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</si>
  <si>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</si>
  <si>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</si>
  <si>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</si>
  <si>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</si>
  <si>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</si>
  <si>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</si>
  <si>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</si>
  <si>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</si>
  <si>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</si>
  <si>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</si>
  <si>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</si>
  <si>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</si>
  <si>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</si>
  <si>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</si>
  <si>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</si>
  <si>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</si>
  <si>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</si>
  <si>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</si>
  <si>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</si>
  <si>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</si>
  <si>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</si>
  <si>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</si>
  <si>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</si>
  <si>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</si>
  <si>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</si>
  <si>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</si>
  <si>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</si>
  <si>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</si>
  <si>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</si>
  <si>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</si>
  <si>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</si>
  <si>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</si>
  <si>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</si>
  <si>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</si>
  <si>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</si>
  <si>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</si>
  <si>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</si>
  <si>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</si>
  <si>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</si>
  <si>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</si>
  <si>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</si>
  <si>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</si>
  <si>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</si>
  <si>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</si>
  <si>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</si>
  <si>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</si>
  <si>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</si>
  <si>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</si>
  <si>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</si>
  <si>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</si>
  <si>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</si>
  <si>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</si>
  <si>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</si>
  <si>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</si>
  <si>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</si>
  <si>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</si>
  <si>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</si>
  <si>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</si>
  <si>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</si>
  <si>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</si>
  <si>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</si>
  <si>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</si>
  <si>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</si>
  <si>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</si>
  <si>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</si>
  <si>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</si>
  <si>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</si>
  <si>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</si>
  <si>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</si>
  <si>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</si>
  <si>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</si>
  <si>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</si>
  <si>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</si>
  <si>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</si>
  <si>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</si>
  <si>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</si>
  <si>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</si>
  <si>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</si>
  <si>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</si>
  <si>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</si>
  <si>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</si>
  <si>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</si>
  <si>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</si>
  <si>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</si>
  <si>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</si>
  <si>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</si>
  <si>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</si>
  <si>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</si>
  <si>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</si>
  <si>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</si>
  <si>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</si>
  <si>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</si>
  <si>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</si>
  <si>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</si>
  <si>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</si>
  <si>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</si>
  <si>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</si>
  <si>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</si>
  <si>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</si>
  <si>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</si>
  <si>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</si>
  <si>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</si>
  <si>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</si>
  <si>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</si>
  <si>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</si>
  <si>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</si>
  <si>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</si>
  <si>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</si>
  <si>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</si>
  <si>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</si>
  <si>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</si>
  <si>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</si>
  <si>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</si>
  <si>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</si>
  <si>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</si>
  <si>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</si>
  <si>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</si>
  <si>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</si>
  <si>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</si>
  <si>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</si>
  <si>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</si>
  <si>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</si>
  <si>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</si>
  <si>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</si>
  <si>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</si>
  <si>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</si>
  <si>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</si>
  <si>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</si>
  <si>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</si>
  <si>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</si>
  <si>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</si>
  <si>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</si>
  <si>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</si>
  <si>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</si>
  <si>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</si>
  <si>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</si>
  <si>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</si>
  <si>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</si>
  <si>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</si>
  <si>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</si>
  <si>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</si>
  <si>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</si>
  <si>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</si>
  <si>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</si>
  <si>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</si>
  <si>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</si>
  <si>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</si>
  <si>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</si>
  <si>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</si>
  <si>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</si>
  <si>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</si>
  <si>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</si>
  <si>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</si>
  <si>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</si>
  <si>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</si>
  <si>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</si>
  <si>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</si>
  <si>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</si>
  <si>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</si>
  <si>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</si>
  <si>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</si>
  <si>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</si>
  <si>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</si>
  <si>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</si>
  <si>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</si>
  <si>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</si>
  <si>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</si>
  <si>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</si>
  <si>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</si>
  <si>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</si>
  <si>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</si>
  <si>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</si>
  <si>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</si>
  <si>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</si>
  <si>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</si>
  <si>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</si>
  <si>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</si>
  <si>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</si>
  <si>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</si>
  <si>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</si>
  <si>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</si>
  <si>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</si>
  <si>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</si>
  <si>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</si>
  <si>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</si>
  <si>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</si>
  <si>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</si>
  <si>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</si>
  <si>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</si>
  <si>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</si>
  <si>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</si>
  <si>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</si>
  <si>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</si>
  <si>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</si>
  <si>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</si>
  <si>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</si>
  <si>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</si>
  <si>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</si>
  <si>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</si>
  <si>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</si>
  <si>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</si>
  <si>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</si>
  <si>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</si>
  <si>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</si>
  <si>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</si>
  <si>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</si>
  <si>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</si>
  <si>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</si>
  <si>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</si>
  <si>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</si>
  <si>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</si>
  <si>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</si>
  <si>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</si>
  <si>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</si>
  <si>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</si>
  <si>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</si>
  <si>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</si>
  <si>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</si>
  <si>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</si>
  <si>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</si>
  <si>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</si>
  <si>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</si>
  <si>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</si>
  <si>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</si>
  <si>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</si>
  <si>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</si>
  <si>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</si>
  <si>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</si>
  <si>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</si>
  <si>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</si>
  <si>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</si>
  <si>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</si>
  <si>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</si>
  <si>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</si>
  <si>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</si>
  <si>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</si>
  <si>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</si>
  <si>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</si>
  <si>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</si>
  <si>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</si>
  <si>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</si>
  <si>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</si>
  <si>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</si>
  <si>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</si>
  <si>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</si>
  <si>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</si>
  <si>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</si>
  <si>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</si>
  <si>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</si>
  <si>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</si>
  <si>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</si>
  <si>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</si>
  <si>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</si>
  <si>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</si>
  <si>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</si>
  <si>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</si>
  <si>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</si>
  <si>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</si>
  <si>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</si>
  <si>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</si>
  <si>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</si>
  <si>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</si>
  <si>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</si>
  <si>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</si>
  <si>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</si>
  <si>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</si>
  <si>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</si>
  <si>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</si>
  <si>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</si>
  <si>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</si>
  <si>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</si>
  <si>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</si>
  <si>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</si>
  <si>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</si>
  <si>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</si>
  <si>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</si>
  <si>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</si>
  <si>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</si>
  <si>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</si>
  <si>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</si>
  <si>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</si>
  <si>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</si>
  <si>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</si>
  <si>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</si>
  <si>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</si>
  <si>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</si>
  <si>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</si>
  <si>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</si>
  <si>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</si>
  <si>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</si>
  <si>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</si>
  <si>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</si>
  <si>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</si>
  <si>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</si>
  <si>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</si>
  <si>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</si>
  <si>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</si>
  <si>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</si>
  <si>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</si>
  <si>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</si>
  <si>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</si>
  <si>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</si>
  <si>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</si>
  <si>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</si>
  <si>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</si>
  <si>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</si>
  <si>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</si>
  <si>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</si>
  <si>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</si>
  <si>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</si>
  <si>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</si>
  <si>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</si>
  <si>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</si>
  <si>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</si>
  <si>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</si>
  <si>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</si>
  <si>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</si>
  <si>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</si>
  <si>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</si>
  <si>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</si>
  <si>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</si>
  <si>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</si>
  <si>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</si>
  <si>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</si>
  <si>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</si>
  <si>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</si>
  <si>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</si>
  <si>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</si>
  <si>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</si>
  <si>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</si>
  <si>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</si>
  <si>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</si>
  <si>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</si>
  <si>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</si>
  <si>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</si>
  <si>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</si>
  <si>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</si>
  <si>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</si>
  <si>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</si>
  <si>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</si>
  <si>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</si>
  <si>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</si>
  <si>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</si>
  <si>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</si>
  <si>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</si>
  <si>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</si>
  <si>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</si>
  <si>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</si>
  <si>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</si>
  <si>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</si>
  <si>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</si>
  <si>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</si>
  <si>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</si>
  <si>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</si>
  <si>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</si>
  <si>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</si>
  <si>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</si>
  <si>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</si>
  <si>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</si>
  <si>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</si>
  <si>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</si>
  <si>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</si>
  <si>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</si>
  <si>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</si>
  <si>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</si>
  <si>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</si>
  <si>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</si>
  <si>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</si>
  <si>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</si>
  <si>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</si>
  <si>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</si>
  <si>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</si>
  <si>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</si>
  <si>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</si>
  <si>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</si>
  <si>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</si>
  <si>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</si>
  <si>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</si>
  <si>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</si>
  <si>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</si>
  <si>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</si>
  <si>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</si>
  <si>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</si>
  <si>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</si>
  <si>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</si>
  <si>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</si>
  <si>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</si>
  <si>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</si>
  <si>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</si>
  <si>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</si>
  <si>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</si>
  <si>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</si>
  <si>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</si>
  <si>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</si>
  <si>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</si>
  <si>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</si>
  <si>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</si>
  <si>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</si>
  <si>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</si>
  <si>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</si>
  <si>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</si>
  <si>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</si>
  <si>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</si>
  <si>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</si>
  <si>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</si>
  <si>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</si>
  <si>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</si>
  <si>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</si>
  <si>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</si>
  <si>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</si>
  <si>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</si>
  <si>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</si>
  <si>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</si>
  <si>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</si>
  <si>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</si>
  <si>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</si>
  <si>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</si>
  <si>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</si>
  <si>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</si>
  <si>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</si>
  <si>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</si>
  <si>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</si>
  <si>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</si>
  <si>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</si>
  <si>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</si>
  <si>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</si>
  <si>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</si>
  <si>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</si>
  <si>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</si>
  <si>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</si>
  <si>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</si>
  <si>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</si>
  <si>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</si>
  <si>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</si>
  <si>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</si>
  <si>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</si>
  <si>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</si>
  <si>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</si>
  <si>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</si>
  <si>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</si>
  <si>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</si>
  <si>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</si>
  <si>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</si>
  <si>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</si>
  <si>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</si>
  <si>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</si>
  <si>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</si>
  <si>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</si>
  <si>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</si>
  <si>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</si>
  <si>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</si>
  <si>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</si>
  <si>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</si>
  <si>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</si>
  <si>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</si>
  <si>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</si>
  <si>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</si>
  <si>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</si>
  <si>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</si>
  <si>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</si>
  <si>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</si>
  <si>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</si>
  <si>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</si>
  <si>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</si>
  <si>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</si>
  <si>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</si>
  <si>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</si>
  <si>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</si>
  <si>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</si>
  <si>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</si>
  <si>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</si>
  <si>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</si>
  <si>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</si>
  <si>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</si>
  <si>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</si>
  <si>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</si>
  <si>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</si>
  <si>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</si>
  <si>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</si>
  <si>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</si>
  <si>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</si>
  <si>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</si>
  <si>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</si>
  <si>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</si>
  <si>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</si>
  <si>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</si>
  <si>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</si>
  <si>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</si>
  <si>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</si>
  <si>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</si>
  <si>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</si>
  <si>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</si>
  <si>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</si>
  <si>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</si>
  <si>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</si>
  <si>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</si>
  <si>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</si>
  <si>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</si>
  <si>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</si>
  <si>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</si>
  <si>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</si>
  <si>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</si>
  <si>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</si>
  <si>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</si>
  <si>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</si>
  <si>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</si>
  <si>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</si>
  <si>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</si>
  <si>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</si>
  <si>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</si>
  <si>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</si>
  <si>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</si>
  <si>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</si>
  <si>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</si>
  <si>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</si>
  <si>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</si>
  <si>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</si>
  <si>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</si>
  <si>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</si>
  <si>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</si>
  <si>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</si>
  <si>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</si>
  <si>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</si>
  <si>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</si>
  <si>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</si>
  <si>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</si>
  <si>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</si>
  <si>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</si>
  <si>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</si>
  <si>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</si>
  <si>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</si>
  <si>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</si>
  <si>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</si>
  <si>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</si>
  <si>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</si>
  <si>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</si>
  <si>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</si>
  <si>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</si>
  <si>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</si>
  <si>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</si>
  <si>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</si>
  <si>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</si>
  <si>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</si>
  <si>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</si>
  <si>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</si>
  <si>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</si>
  <si>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</si>
  <si>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</si>
  <si>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</si>
  <si>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</si>
  <si>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</si>
  <si>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</si>
  <si>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</si>
  <si>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</si>
  <si>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</si>
  <si>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</si>
  <si>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</si>
  <si>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</si>
  <si>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</si>
  <si>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</si>
  <si>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</si>
  <si>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</si>
  <si>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</si>
  <si>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</si>
  <si>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</si>
  <si>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</si>
  <si>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</si>
  <si>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</si>
  <si>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</si>
  <si>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</si>
  <si>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</si>
  <si>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</si>
  <si>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</si>
  <si>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</si>
  <si>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</si>
  <si>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</si>
  <si>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</si>
  <si>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</si>
  <si>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</si>
  <si>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</si>
  <si>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</si>
  <si>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</si>
  <si>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</si>
  <si>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</si>
  <si>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</si>
  <si>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</si>
  <si>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</si>
  <si>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</si>
  <si>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</si>
  <si>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</si>
  <si>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</si>
  <si>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</si>
  <si>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</si>
  <si>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</si>
  <si>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</si>
  <si>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</si>
  <si>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</si>
  <si>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</si>
  <si>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</si>
  <si>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</si>
  <si>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</si>
  <si>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</si>
  <si>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</si>
  <si>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</si>
  <si>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</si>
  <si>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</si>
  <si>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</si>
  <si>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</si>
  <si>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</si>
  <si>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</si>
  <si>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</si>
  <si>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</si>
  <si>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</si>
  <si>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</si>
  <si>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</si>
  <si>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</si>
  <si>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</si>
  <si>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</si>
  <si>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</si>
  <si>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</si>
  <si>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</si>
  <si>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</si>
  <si>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</si>
  <si>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</si>
  <si>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</si>
  <si>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</si>
  <si>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</si>
  <si>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</si>
  <si>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</si>
  <si>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</si>
  <si>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</si>
  <si>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</si>
  <si>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</si>
  <si>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</si>
  <si>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</si>
  <si>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</si>
  <si>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</si>
  <si>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</si>
  <si>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</si>
  <si>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</si>
  <si>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</si>
  <si>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</si>
  <si>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</si>
  <si>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</si>
  <si>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</si>
  <si>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</si>
  <si>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</si>
  <si>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</si>
  <si>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</si>
  <si>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</si>
  <si>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</si>
  <si>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</si>
  <si>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</si>
  <si>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</si>
  <si>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</si>
  <si>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</si>
  <si>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</si>
  <si>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</si>
  <si>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</si>
  <si>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</si>
  <si>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</si>
  <si>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</si>
  <si>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</si>
  <si>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</si>
  <si>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</si>
  <si>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</si>
  <si>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</si>
  <si>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</si>
  <si>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</si>
  <si>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</si>
  <si>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</si>
  <si>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</si>
  <si>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</si>
  <si>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</si>
  <si>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</si>
  <si>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</si>
  <si>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</si>
  <si>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</si>
  <si>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</si>
  <si>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</si>
  <si>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</si>
  <si>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</si>
  <si>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</si>
  <si>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</si>
  <si>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</si>
  <si>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</si>
  <si>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</si>
  <si>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</si>
  <si>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</si>
  <si>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</si>
  <si>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</si>
  <si>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</si>
  <si>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</si>
  <si>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</si>
  <si>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</si>
  <si>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</si>
  <si>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</si>
  <si>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</si>
  <si>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</si>
  <si>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</si>
  <si>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</si>
  <si>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</si>
  <si>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</si>
  <si>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</si>
  <si>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</si>
  <si>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</si>
  <si>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</si>
  <si>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</si>
  <si>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</si>
  <si>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</si>
  <si>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</si>
  <si>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</si>
  <si>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</si>
  <si>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</si>
  <si>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</si>
  <si>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</si>
  <si>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</si>
  <si>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</si>
  <si>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</si>
  <si>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</si>
  <si>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</si>
  <si>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</si>
  <si>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</si>
  <si>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</si>
  <si>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</si>
  <si>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</si>
  <si>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</si>
  <si>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</si>
  <si>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</si>
  <si>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</si>
  <si>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</si>
  <si>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</si>
  <si>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</si>
  <si>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</si>
  <si>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</si>
  <si>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</si>
  <si>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</si>
  <si>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</si>
  <si>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</si>
  <si>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</si>
  <si>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</si>
  <si>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</si>
  <si>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</si>
  <si>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</si>
  <si>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</si>
  <si>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</si>
  <si>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</si>
  <si>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</si>
  <si>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</si>
  <si>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</si>
  <si>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</si>
  <si>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</si>
  <si>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</si>
  <si>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</si>
  <si>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</si>
  <si>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</si>
  <si>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</si>
  <si>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</si>
  <si>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</si>
  <si>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</si>
  <si>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</si>
  <si>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</si>
  <si>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</si>
  <si>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</si>
  <si>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</si>
  <si>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</si>
  <si>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</si>
  <si>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</si>
  <si>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</si>
  <si>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</si>
  <si>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</si>
  <si>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</si>
  <si>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</si>
  <si>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</si>
  <si>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</si>
  <si>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</si>
  <si>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</si>
  <si>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</si>
  <si>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</si>
  <si>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</si>
  <si>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</si>
  <si>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</si>
  <si>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</si>
  <si>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</si>
  <si>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</si>
  <si>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</si>
  <si>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</si>
  <si>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</si>
  <si>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</si>
  <si>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</si>
  <si>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</si>
  <si>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</si>
  <si>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</si>
  <si>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</si>
  <si>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</si>
  <si>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</si>
  <si>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</si>
  <si>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</si>
  <si>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</si>
  <si>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</si>
  <si>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</si>
  <si>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</si>
  <si>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</si>
  <si>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</si>
  <si>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</si>
  <si>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</si>
  <si>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</si>
  <si>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</si>
  <si>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</si>
  <si>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</si>
  <si>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</si>
  <si>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</si>
  <si>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</si>
  <si>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</si>
  <si>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</si>
  <si>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</si>
  <si>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</si>
  <si>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</si>
  <si>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</si>
  <si>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</si>
  <si>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</si>
  <si>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</si>
  <si>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</si>
  <si>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</si>
  <si>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</si>
  <si>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</si>
  <si>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</si>
  <si>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</si>
  <si>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</si>
  <si>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</si>
  <si>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</si>
  <si>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</si>
  <si>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</si>
  <si>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</si>
  <si>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</si>
  <si>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</si>
  <si>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</si>
  <si>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</si>
  <si>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</si>
  <si>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</si>
  <si>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</si>
  <si>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</si>
  <si>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</si>
  <si>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</si>
  <si>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</si>
  <si>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</si>
  <si>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</si>
  <si>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</si>
  <si>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</si>
  <si>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</si>
  <si>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</si>
  <si>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</si>
  <si>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</si>
  <si>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</si>
  <si>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</si>
  <si>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</si>
  <si>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</si>
  <si>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</si>
  <si>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</si>
  <si>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</si>
  <si>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</si>
  <si>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</si>
  <si>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</si>
  <si>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</si>
  <si>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</si>
  <si>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</si>
  <si>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</si>
  <si>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</si>
  <si>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</si>
  <si>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</si>
  <si>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</si>
  <si>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</si>
  <si>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</si>
  <si>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</si>
  <si>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</si>
  <si>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</si>
  <si>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</si>
  <si>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</si>
  <si>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</si>
  <si>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</si>
  <si>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</si>
  <si>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</si>
  <si>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</si>
  <si>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</si>
  <si>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</si>
  <si>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</si>
  <si>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</si>
  <si>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</si>
  <si>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</si>
  <si>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</si>
  <si>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</si>
  <si>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</si>
  <si>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</si>
  <si>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</si>
  <si>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</si>
  <si>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</si>
  <si>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</si>
  <si>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</si>
  <si>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</si>
  <si>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</si>
  <si>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</si>
  <si>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</si>
  <si>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</si>
  <si>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</si>
  <si>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</si>
  <si>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</si>
  <si>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</si>
  <si>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</si>
  <si>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</si>
  <si>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</si>
  <si>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</si>
  <si>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</si>
  <si>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</si>
  <si>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</si>
  <si>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</si>
  <si>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</si>
  <si>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</si>
  <si>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</si>
  <si>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</si>
  <si>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</si>
  <si>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</si>
  <si>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</si>
  <si>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</si>
  <si>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</si>
  <si>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</si>
  <si>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</si>
  <si>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</si>
  <si>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</si>
  <si>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</si>
  <si>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</si>
  <si>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</si>
  <si>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</si>
  <si>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</si>
  <si>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</si>
  <si>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</si>
  <si>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</si>
  <si>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</si>
  <si>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</si>
  <si>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</si>
  <si>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</si>
  <si>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</si>
  <si>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</si>
  <si>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</si>
  <si>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</si>
  <si>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</si>
  <si>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</si>
  <si>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</si>
  <si>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</si>
  <si>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</si>
  <si>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</si>
  <si>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</si>
  <si>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</si>
  <si>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</si>
  <si>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</si>
  <si>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</si>
  <si>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</si>
  <si>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</si>
  <si>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</si>
  <si>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</si>
  <si>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</si>
  <si>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</si>
  <si>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</si>
  <si>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</si>
  <si>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</si>
  <si>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</si>
  <si>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</si>
  <si>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</si>
  <si>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</si>
  <si>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</si>
  <si>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</si>
  <si>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</si>
  <si>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</si>
  <si>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</si>
  <si>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</si>
  <si>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</si>
  <si>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</si>
  <si>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</si>
  <si>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</si>
  <si>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</si>
  <si>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</si>
  <si>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</si>
  <si>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</si>
  <si>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</si>
  <si>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</si>
  <si>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</si>
  <si>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</si>
  <si>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</si>
  <si>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</si>
  <si>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</si>
  <si>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</si>
  <si>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</si>
  <si>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</si>
  <si>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</si>
  <si>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</si>
  <si>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</si>
  <si>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</si>
  <si>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</si>
  <si>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</si>
  <si>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</si>
  <si>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</si>
  <si>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</si>
  <si>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</si>
  <si>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</si>
  <si>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</si>
  <si>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</si>
  <si>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</si>
  <si>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</si>
  <si>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</si>
  <si>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</si>
  <si>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</si>
  <si>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</si>
  <si>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</si>
  <si>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</si>
  <si>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</si>
  <si>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</si>
  <si>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</si>
  <si>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</si>
  <si>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</si>
  <si>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</si>
  <si>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</si>
  <si>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</si>
  <si>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</si>
  <si>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</si>
  <si>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</si>
  <si>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</si>
  <si>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</si>
  <si>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</si>
  <si>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</si>
  <si>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</si>
  <si>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</si>
  <si>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</si>
  <si>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</si>
  <si>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</si>
  <si>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</si>
  <si>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</si>
  <si>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</si>
  <si>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</si>
  <si>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</si>
  <si>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</si>
  <si>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</si>
  <si>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</si>
  <si>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</si>
  <si>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</si>
  <si>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</si>
  <si>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</si>
  <si>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</si>
  <si>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</si>
  <si>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</si>
  <si>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</si>
  <si>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</si>
  <si>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</si>
  <si>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</si>
  <si>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</si>
  <si>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</si>
  <si>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</si>
  <si>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</si>
  <si>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</si>
  <si>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</si>
  <si>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</si>
  <si>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</si>
  <si>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</si>
  <si>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</si>
  <si>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</si>
  <si>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</si>
  <si>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</si>
  <si>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</si>
  <si>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</si>
  <si>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</si>
  <si>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</si>
  <si>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</si>
  <si>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</si>
  <si>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</si>
  <si>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</si>
  <si>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</si>
  <si>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</si>
  <si>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</si>
  <si>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</si>
  <si>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</si>
  <si>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</si>
  <si>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</si>
  <si>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</si>
  <si>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</si>
  <si>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</si>
  <si>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</si>
  <si>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</si>
  <si>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</si>
  <si>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</si>
  <si>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</si>
  <si>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</si>
  <si>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</si>
  <si>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</si>
  <si>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</si>
  <si>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</si>
  <si>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</si>
  <si>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</si>
  <si>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</si>
  <si>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</si>
  <si>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</si>
  <si>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</si>
  <si>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</si>
  <si>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</si>
  <si>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</si>
  <si>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</si>
  <si>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</si>
  <si>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</si>
  <si>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</si>
  <si>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</si>
  <si>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</si>
  <si>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</si>
  <si>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</si>
  <si>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</si>
  <si>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</si>
  <si>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</si>
  <si>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</si>
  <si>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</si>
  <si>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</si>
  <si>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</si>
  <si>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</si>
  <si>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</si>
  <si>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</si>
  <si>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</si>
  <si>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</si>
  <si>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</si>
  <si>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</si>
  <si>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</si>
  <si>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</si>
  <si>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</si>
  <si>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</si>
  <si>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</si>
  <si>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</si>
  <si>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</si>
  <si>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</si>
  <si>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</si>
  <si>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</si>
  <si>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</si>
  <si>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</si>
  <si>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</si>
  <si>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</si>
  <si>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</si>
  <si>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</si>
  <si>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</si>
  <si>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</si>
  <si>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</si>
  <si>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</si>
  <si>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</si>
  <si>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</si>
  <si>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</si>
  <si>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</si>
  <si>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</si>
  <si>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</si>
  <si>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</si>
  <si>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</si>
  <si>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</si>
  <si>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</si>
  <si>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</si>
  <si>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</si>
  <si>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</si>
  <si>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</si>
  <si>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</si>
  <si>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</si>
  <si>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</si>
  <si>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</si>
  <si>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</si>
  <si>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</si>
  <si>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</si>
  <si>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</si>
  <si>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</si>
  <si>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</si>
  <si>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</si>
  <si>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</si>
  <si>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</si>
  <si>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</si>
  <si>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</si>
  <si>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</si>
  <si>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</si>
  <si>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</si>
  <si>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</si>
  <si>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</si>
  <si>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</si>
  <si>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</si>
  <si>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</si>
  <si>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</si>
  <si>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</si>
  <si>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</si>
  <si>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</si>
  <si>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</si>
  <si>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</si>
  <si>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</si>
  <si>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</si>
  <si>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</si>
  <si>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</si>
  <si>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</si>
  <si>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</si>
  <si>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</si>
  <si>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</si>
  <si>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</si>
  <si>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</si>
  <si>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</si>
  <si>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</si>
  <si>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</si>
  <si>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</si>
  <si>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</si>
  <si>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</si>
  <si>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</si>
  <si>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</si>
  <si>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</si>
  <si>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</si>
  <si>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</si>
  <si>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</si>
  <si>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</si>
  <si>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</si>
  <si>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</si>
  <si>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</si>
  <si>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</si>
  <si>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</si>
  <si>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</si>
  <si>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</si>
  <si>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</si>
  <si>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</si>
  <si>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</si>
  <si>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</si>
  <si>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</si>
  <si>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</si>
  <si>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</si>
  <si>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</si>
  <si>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</si>
  <si>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</si>
  <si>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</si>
  <si>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</si>
  <si>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</si>
  <si>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</si>
  <si>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</si>
  <si>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</si>
  <si>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</si>
  <si>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</si>
  <si>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</si>
  <si>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</si>
  <si>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</si>
  <si>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</si>
  <si>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</si>
  <si>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</si>
  <si>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</si>
  <si>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</si>
  <si>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</si>
  <si>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</si>
  <si>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</si>
  <si>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</si>
  <si>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</si>
  <si>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</si>
  <si>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</si>
  <si>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</si>
  <si>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</si>
  <si>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</si>
  <si>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</si>
  <si>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</si>
  <si>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</si>
  <si>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</si>
  <si>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</si>
  <si>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</si>
  <si>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</si>
  <si>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</si>
  <si>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</si>
  <si>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</si>
  <si>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</si>
  <si>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</si>
  <si>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</si>
  <si>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</si>
  <si>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</si>
  <si>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</si>
  <si>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</si>
  <si>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</si>
  <si>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</si>
  <si>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</si>
  <si>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</si>
  <si>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</si>
  <si>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</si>
  <si>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</si>
  <si>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</si>
  <si>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</si>
  <si>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</si>
  <si>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</si>
  <si>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</si>
  <si>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</si>
  <si>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</si>
  <si>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</si>
  <si>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</si>
  <si>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</si>
  <si>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</si>
  <si>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</si>
  <si>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</si>
  <si>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</si>
  <si>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</si>
  <si>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</si>
  <si>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</si>
  <si>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</si>
  <si>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</si>
  <si>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</si>
  <si>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</si>
  <si>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</si>
  <si>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</si>
  <si>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</si>
  <si>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</si>
  <si>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</si>
  <si>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</si>
  <si>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</si>
  <si>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</si>
  <si>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</si>
  <si>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</si>
  <si>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</si>
  <si>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</si>
  <si>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</si>
  <si>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</si>
  <si>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</si>
  <si>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</si>
  <si>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</si>
  <si>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</si>
  <si>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</si>
  <si>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</si>
  <si>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</si>
  <si>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</si>
  <si>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</si>
  <si>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</si>
  <si>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</si>
  <si>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</si>
  <si>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</si>
  <si>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</si>
  <si>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</si>
  <si>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</si>
  <si>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</si>
  <si>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</si>
  <si>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</si>
  <si>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</si>
  <si>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</si>
  <si>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</si>
  <si>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</si>
  <si>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</si>
  <si>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</si>
  <si>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</si>
  <si>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</si>
  <si>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</si>
  <si>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</si>
  <si>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</si>
  <si>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</si>
  <si>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</si>
  <si>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</si>
  <si>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</si>
  <si>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</si>
  <si>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</si>
  <si>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</si>
  <si>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</si>
  <si>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</si>
  <si>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</si>
  <si>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</si>
  <si>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</si>
  <si>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</si>
  <si>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</si>
  <si>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</si>
  <si>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</si>
  <si>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</si>
  <si>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</si>
  <si>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</si>
  <si>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</si>
  <si>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</si>
  <si>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</si>
  <si>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</si>
  <si>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</si>
  <si>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</si>
  <si>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</si>
  <si>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</si>
  <si>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</si>
  <si>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</si>
  <si>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</si>
  <si>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</si>
  <si>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</si>
  <si>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</si>
  <si>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</si>
  <si>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</si>
  <si>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</si>
  <si>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</si>
  <si>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</si>
  <si>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</si>
  <si>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</si>
  <si>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</si>
  <si>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</si>
  <si>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</si>
  <si>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</si>
  <si>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</si>
  <si>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</si>
  <si>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</si>
  <si>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</si>
  <si>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</si>
  <si>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</si>
  <si>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</si>
  <si>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</si>
  <si>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</si>
  <si>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</si>
  <si>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</si>
  <si>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</si>
  <si>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</si>
  <si>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</si>
  <si>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</si>
  <si>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</si>
  <si>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</si>
  <si>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</si>
  <si>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</si>
  <si>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</si>
  <si>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</si>
  <si>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</si>
  <si>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</si>
  <si>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</si>
  <si>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</si>
  <si>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</si>
  <si>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</si>
  <si>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</si>
  <si>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</si>
  <si>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</si>
  <si>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</si>
  <si>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</si>
  <si>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</si>
  <si>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</si>
  <si>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</si>
  <si>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</si>
  <si>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</si>
  <si>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</si>
  <si>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</si>
  <si>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</si>
  <si>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</si>
  <si>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</si>
  <si>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</si>
  <si>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</si>
  <si>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</si>
  <si>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</si>
  <si>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</si>
  <si>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</si>
  <si>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</si>
  <si>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</si>
  <si>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</si>
  <si>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</si>
  <si>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</si>
  <si>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</si>
  <si>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</si>
  <si>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</si>
  <si>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</si>
  <si>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</si>
  <si>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</si>
  <si>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</si>
  <si>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</si>
  <si>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</si>
  <si>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</si>
  <si>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</si>
  <si>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</si>
  <si>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</si>
  <si>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</si>
  <si>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</si>
  <si>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</si>
  <si>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</si>
  <si>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</si>
  <si>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</si>
  <si>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</si>
  <si>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</si>
  <si>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</si>
  <si>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</si>
  <si>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</si>
  <si>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</si>
  <si>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</si>
  <si>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</si>
  <si>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</si>
  <si>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</si>
  <si>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</si>
  <si>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</si>
  <si>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</si>
  <si>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</si>
  <si>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</si>
  <si>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</si>
  <si>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</si>
  <si>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</si>
  <si>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</si>
  <si>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</si>
  <si>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</si>
  <si>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</si>
  <si>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</si>
  <si>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</si>
  <si>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</si>
  <si>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</si>
  <si>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</si>
  <si>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</si>
  <si>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</si>
  <si>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</si>
  <si>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</si>
  <si>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</si>
  <si>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</si>
  <si>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</si>
  <si>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</si>
  <si>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</si>
  <si>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</si>
  <si>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</si>
  <si>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</si>
  <si>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</si>
  <si>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</si>
  <si>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</si>
  <si>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</si>
  <si>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</si>
  <si>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</si>
  <si>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</si>
  <si>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</si>
  <si>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</si>
  <si>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</si>
  <si>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</si>
  <si>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</si>
  <si>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</si>
  <si>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</si>
  <si>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</si>
  <si>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</si>
  <si>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</si>
  <si>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</si>
  <si>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</si>
  <si>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</si>
  <si>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</si>
  <si>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</si>
  <si>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</si>
  <si>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</si>
  <si>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</si>
  <si>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</si>
  <si>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</si>
  <si>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</si>
  <si>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</si>
  <si>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</si>
  <si>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</si>
  <si>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</si>
  <si>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</si>
  <si>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</si>
  <si>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</si>
  <si>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</si>
  <si>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</si>
  <si>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</si>
  <si>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</si>
  <si>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</si>
  <si>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</si>
  <si>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</si>
  <si>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</si>
  <si>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</si>
  <si>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</si>
  <si>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</si>
  <si>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</si>
  <si>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</si>
  <si>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</si>
  <si>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</si>
  <si>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</si>
  <si>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</si>
  <si>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</si>
  <si>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</si>
  <si>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</si>
  <si>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</si>
  <si>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</si>
  <si>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</si>
  <si>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</si>
  <si>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</si>
  <si>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</si>
  <si>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</si>
  <si>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</si>
  <si>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</si>
  <si>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</si>
  <si>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</si>
  <si>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</si>
  <si>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</si>
  <si>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</si>
  <si>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</si>
  <si>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</si>
  <si>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</si>
  <si>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</si>
  <si>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</si>
  <si>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</si>
  <si>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</si>
  <si>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</si>
  <si>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</si>
  <si>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</si>
  <si>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</si>
  <si>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</si>
  <si>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</si>
  <si>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</si>
  <si>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</si>
  <si>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</si>
  <si>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</si>
  <si>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</si>
  <si>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</si>
  <si>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</si>
  <si>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</si>
  <si>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</si>
  <si>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</si>
  <si>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</si>
  <si>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</si>
  <si>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</si>
  <si>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</si>
  <si>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</si>
  <si>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</si>
  <si>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</si>
  <si>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</si>
  <si>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</si>
  <si>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</si>
  <si>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</si>
  <si>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</si>
  <si>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</si>
  <si>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</si>
  <si>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</si>
  <si>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</si>
  <si>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</si>
  <si>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</si>
  <si>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</si>
  <si>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</si>
  <si>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</si>
  <si>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</si>
  <si>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</si>
  <si>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</si>
  <si>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</si>
  <si>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</si>
  <si>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</si>
  <si>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</si>
  <si>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</si>
  <si>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</si>
  <si>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</si>
  <si>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</si>
  <si>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</si>
  <si>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</si>
  <si>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</si>
  <si>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</si>
  <si>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</si>
  <si>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</si>
  <si>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</si>
  <si>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</si>
  <si>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</si>
  <si>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</si>
  <si>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</si>
  <si>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</si>
  <si>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</si>
  <si>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</si>
  <si>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</si>
  <si>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</si>
  <si>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</si>
  <si>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</si>
  <si>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</si>
  <si>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</si>
  <si>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</si>
  <si>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</si>
  <si>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</si>
  <si>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</si>
  <si>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</si>
  <si>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</si>
  <si>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</si>
  <si>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</si>
  <si>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</si>
  <si>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</si>
  <si>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</si>
  <si>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</si>
  <si>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</si>
  <si>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</si>
  <si>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</si>
  <si>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</si>
  <si>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</si>
  <si>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</si>
  <si>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</si>
  <si>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</si>
  <si>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</si>
  <si>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</si>
  <si>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</si>
  <si>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</si>
  <si>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</si>
  <si>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</si>
  <si>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</si>
  <si>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</si>
  <si>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</si>
  <si>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</si>
  <si>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</si>
  <si>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</si>
  <si>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</si>
  <si>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</si>
  <si>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</si>
  <si>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</si>
  <si>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</si>
  <si>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</si>
  <si>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</si>
  <si>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</si>
  <si>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</si>
  <si>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</si>
  <si>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</si>
  <si>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</si>
  <si>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</si>
  <si>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</si>
  <si>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</si>
  <si>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</si>
  <si>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</si>
  <si>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</si>
  <si>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</si>
  <si>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</si>
  <si>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</si>
  <si>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</si>
  <si>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</si>
  <si>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</si>
  <si>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</si>
  <si>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</si>
  <si>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</si>
  <si>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</si>
  <si>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</si>
  <si>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</si>
  <si>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</si>
  <si>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</si>
  <si>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</si>
  <si>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</si>
  <si>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</si>
  <si>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</si>
  <si>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</si>
  <si>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</si>
  <si>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</si>
  <si>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</si>
  <si>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</si>
  <si>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</si>
  <si>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</si>
  <si>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</si>
  <si>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</si>
  <si>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</si>
  <si>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</si>
  <si>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</si>
  <si>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</si>
  <si>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</si>
  <si>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</si>
  <si>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</si>
  <si>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</si>
  <si>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</si>
  <si>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</si>
  <si>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</si>
  <si>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</si>
  <si>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</si>
  <si>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</si>
  <si>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</si>
  <si>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</si>
  <si>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</si>
  <si>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</si>
  <si>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</si>
  <si>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</si>
  <si>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</si>
  <si>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</si>
  <si>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</si>
  <si>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</si>
  <si>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</si>
  <si>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</si>
  <si>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</si>
  <si>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</si>
  <si>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</si>
  <si>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</si>
  <si>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</si>
  <si>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</si>
  <si>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</si>
  <si>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</si>
  <si>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</si>
  <si>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</si>
  <si>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</si>
  <si>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</si>
  <si>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</si>
  <si>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</si>
  <si>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</si>
  <si>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</si>
  <si>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</si>
  <si>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</si>
  <si>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</si>
  <si>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</si>
  <si>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</si>
  <si>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</si>
  <si>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</si>
  <si>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</si>
  <si>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</si>
  <si>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</si>
  <si>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</si>
  <si>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</si>
  <si>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</si>
  <si>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</si>
  <si>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</si>
  <si>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</si>
  <si>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</si>
  <si>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</si>
  <si>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</si>
  <si>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</si>
  <si>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</si>
  <si>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</si>
  <si>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</si>
  <si>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</si>
  <si>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</si>
  <si>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</si>
  <si>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</si>
  <si>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</si>
  <si>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</si>
  <si>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</si>
  <si>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</si>
  <si>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</si>
  <si>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</si>
  <si>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</si>
  <si>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</si>
  <si>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</si>
  <si>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</si>
  <si>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</si>
  <si>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</si>
  <si>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</si>
  <si>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</si>
  <si>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</si>
  <si>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</si>
  <si>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</si>
  <si>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</si>
  <si>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</si>
  <si>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</si>
  <si>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</si>
  <si>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</si>
  <si>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</si>
  <si>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</si>
  <si>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</si>
  <si>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</si>
  <si>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</si>
  <si>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</si>
  <si>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</si>
  <si>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</si>
  <si>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</si>
  <si>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</si>
  <si>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</si>
  <si>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</si>
  <si>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</si>
  <si>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</si>
  <si>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</si>
  <si>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</si>
  <si>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</si>
  <si>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</si>
  <si>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</si>
  <si>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</si>
  <si>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</si>
  <si>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</si>
  <si>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</si>
  <si>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</si>
  <si>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</si>
  <si>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</si>
  <si>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</si>
  <si>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</si>
  <si>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</si>
  <si>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</si>
  <si>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</si>
  <si>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</si>
  <si>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</si>
  <si>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</si>
  <si>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</si>
  <si>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</si>
  <si>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</si>
  <si>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</si>
  <si>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</si>
  <si>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</si>
  <si>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</si>
  <si>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</si>
  <si>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</si>
  <si>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</si>
  <si>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</si>
  <si>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</si>
  <si>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</si>
  <si>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</si>
  <si>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</si>
  <si>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</si>
  <si>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</si>
  <si>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</si>
  <si>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</si>
  <si>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</si>
  <si>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</si>
  <si>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</si>
  <si>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</si>
  <si>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</si>
  <si>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</si>
  <si>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</si>
  <si>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</si>
  <si>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</si>
  <si>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</si>
  <si>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</si>
  <si>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</si>
  <si>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</si>
  <si>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</si>
  <si>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</si>
  <si>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</si>
  <si>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</si>
  <si>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</si>
  <si>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</si>
  <si>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</si>
  <si>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</si>
  <si>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</si>
  <si>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</si>
  <si>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</si>
  <si>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</si>
  <si>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</si>
  <si>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</si>
  <si>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</si>
  <si>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</si>
  <si>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</si>
  <si>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</si>
  <si>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</si>
  <si>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</si>
  <si>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</si>
  <si>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</si>
  <si>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</si>
  <si>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</si>
  <si>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</si>
  <si>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</si>
  <si>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</si>
  <si>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</si>
  <si>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</si>
  <si>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</si>
  <si>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</si>
  <si>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</si>
  <si>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</si>
  <si>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</si>
  <si>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</si>
  <si>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</si>
  <si>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</si>
  <si>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</si>
  <si>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</si>
  <si>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</si>
  <si>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</si>
  <si>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</si>
  <si>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</si>
  <si>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</si>
  <si>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</si>
  <si>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</si>
  <si>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</si>
  <si>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</si>
  <si>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</si>
  <si>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</si>
  <si>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</si>
  <si>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</si>
  <si>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</si>
  <si>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</si>
  <si>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</si>
  <si>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</si>
  <si>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</si>
  <si>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</si>
  <si>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</si>
  <si>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</si>
  <si>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</si>
  <si>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</si>
  <si>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</si>
  <si>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</si>
  <si>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</si>
  <si>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</si>
  <si>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</si>
  <si>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</si>
  <si>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</si>
  <si>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</si>
  <si>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</si>
  <si>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</si>
  <si>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</si>
  <si>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</si>
  <si>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</si>
  <si>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</si>
  <si>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</si>
  <si>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</si>
  <si>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</si>
  <si>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</si>
  <si>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</si>
  <si>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</si>
  <si>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</si>
  <si>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</si>
  <si>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</si>
  <si>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</si>
  <si>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</si>
  <si>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</si>
  <si>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</si>
  <si>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</si>
  <si>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</si>
  <si>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</si>
  <si>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</si>
  <si>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</si>
  <si>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</si>
  <si>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</si>
  <si>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</si>
  <si>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</si>
  <si>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</si>
  <si>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</si>
  <si>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</si>
  <si>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</si>
  <si>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</si>
  <si>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</si>
  <si>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</si>
  <si>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</si>
  <si>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</si>
  <si>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</si>
  <si>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</si>
  <si>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</si>
  <si>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</si>
  <si>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</si>
  <si>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</si>
  <si>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</si>
  <si>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</si>
  <si>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</si>
  <si>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</si>
  <si>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</si>
  <si>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</si>
  <si>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</si>
  <si>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</si>
  <si>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</si>
  <si>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</si>
  <si>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</si>
  <si>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</si>
  <si>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</si>
  <si>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</si>
  <si>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</si>
  <si>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</si>
  <si>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</si>
  <si>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</si>
  <si>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</si>
  <si>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</si>
  <si>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</si>
  <si>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</si>
  <si>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</si>
  <si>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</si>
  <si>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</si>
  <si>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</si>
  <si>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</si>
  <si>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</si>
  <si>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</si>
  <si>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</si>
  <si>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</si>
  <si>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</si>
  <si>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</si>
  <si>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</si>
  <si>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</si>
  <si>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</si>
  <si>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</si>
  <si>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</si>
  <si>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</si>
  <si>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</si>
  <si>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</si>
  <si>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</si>
  <si>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</si>
  <si>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</si>
  <si>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</si>
  <si>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</si>
  <si>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</si>
  <si>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</si>
  <si>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</si>
  <si>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</si>
  <si>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</si>
  <si>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</si>
  <si>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</si>
  <si>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</si>
  <si>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</si>
  <si>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</si>
  <si>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</si>
  <si>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</si>
  <si>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</si>
  <si>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</si>
  <si>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</si>
  <si>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</si>
  <si>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</si>
  <si>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</si>
  <si>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</si>
  <si>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</si>
  <si>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</si>
  <si>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</si>
  <si>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</si>
  <si>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</si>
  <si>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</si>
  <si>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</si>
  <si>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</si>
  <si>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</si>
  <si>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</si>
  <si>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</si>
  <si>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</si>
  <si>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</si>
  <si>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</si>
  <si>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</si>
  <si>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</si>
  <si>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</si>
  <si>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</si>
  <si>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</si>
  <si>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</si>
  <si>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</si>
  <si>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</si>
  <si>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</si>
  <si>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</si>
  <si>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</si>
  <si>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</si>
  <si>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</si>
  <si>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</si>
  <si>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</si>
  <si>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</si>
  <si>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</si>
  <si>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</si>
  <si>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</si>
  <si>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</si>
  <si>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</si>
  <si>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</si>
  <si>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</si>
  <si>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</si>
  <si>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</si>
  <si>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</si>
  <si>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</si>
  <si>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</si>
  <si>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</si>
  <si>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</si>
  <si>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</si>
  <si>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</si>
  <si>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</si>
  <si>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</si>
  <si>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</si>
  <si>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</si>
  <si>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</si>
  <si>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</si>
  <si>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</si>
  <si>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</si>
  <si>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</si>
  <si>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</si>
  <si>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</si>
  <si>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</si>
  <si>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</si>
  <si>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</si>
  <si>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</si>
  <si>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</si>
  <si>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</si>
  <si>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</si>
  <si>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</si>
  <si>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</si>
  <si>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</si>
  <si>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</si>
  <si>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</si>
  <si>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</si>
  <si>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</si>
  <si>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</si>
  <si>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</si>
  <si>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</si>
  <si>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</si>
  <si>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</si>
  <si>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</si>
  <si>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</si>
  <si>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</si>
  <si>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</si>
  <si>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</si>
  <si>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</si>
  <si>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</si>
  <si>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</si>
  <si>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</si>
  <si>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</si>
  <si>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</si>
  <si>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</si>
  <si>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</si>
  <si>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</si>
  <si>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</si>
  <si>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</si>
  <si>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</si>
  <si>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</si>
  <si>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</si>
  <si>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</si>
  <si>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</si>
  <si>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</si>
  <si>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</si>
  <si>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</si>
  <si>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</si>
  <si>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</si>
  <si>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</si>
  <si>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</si>
  <si>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</si>
  <si>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</si>
  <si>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</si>
  <si>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</si>
  <si>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</si>
  <si>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</si>
  <si>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</si>
  <si>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</si>
  <si>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</si>
  <si>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</si>
  <si>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</si>
  <si>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</si>
  <si>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</si>
  <si>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</si>
  <si>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</si>
  <si>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</si>
  <si>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</si>
  <si>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</si>
  <si>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</si>
  <si>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</si>
  <si>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</si>
  <si>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</si>
  <si>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</si>
  <si>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</si>
  <si>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</si>
  <si>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</si>
  <si>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</si>
  <si>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</si>
  <si>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</si>
  <si>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</si>
  <si>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</si>
  <si>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</si>
  <si>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</si>
  <si>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</si>
  <si>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</si>
  <si>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</si>
  <si>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</si>
  <si>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</si>
  <si>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</si>
  <si>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</si>
  <si>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</si>
  <si>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</si>
  <si>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</si>
  <si>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</si>
  <si>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</si>
  <si>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</si>
  <si>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</si>
  <si>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</si>
  <si>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</si>
  <si>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</si>
  <si>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</si>
  <si>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</si>
  <si>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</si>
  <si>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</si>
  <si>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</si>
  <si>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</si>
  <si>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</si>
  <si>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</si>
  <si>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</si>
  <si>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</si>
  <si>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</si>
  <si>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</si>
  <si>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</si>
  <si>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</si>
  <si>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</si>
  <si>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</si>
  <si>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</si>
  <si>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</si>
  <si>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</si>
  <si>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</si>
  <si>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</si>
  <si>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</si>
  <si>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</si>
  <si>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</si>
  <si>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</si>
  <si>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</si>
  <si>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</si>
  <si>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</si>
  <si>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</si>
  <si>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</si>
  <si>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</si>
  <si>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</si>
  <si>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</si>
  <si>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</si>
  <si>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</si>
  <si>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</si>
  <si>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</si>
  <si>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</si>
  <si>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</si>
  <si>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</si>
  <si>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</si>
  <si>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</si>
  <si>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</si>
  <si>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</si>
  <si>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</si>
  <si>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</si>
  <si>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</si>
  <si>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</si>
  <si>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</si>
  <si>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</si>
  <si>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</si>
  <si>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</si>
  <si>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</si>
  <si>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</si>
  <si>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</si>
  <si>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</si>
  <si>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</si>
  <si>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</si>
  <si>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</si>
  <si>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</si>
  <si>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</si>
  <si>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</si>
  <si>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</si>
  <si>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</si>
  <si>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</si>
  <si>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</si>
  <si>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</si>
  <si>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</si>
  <si>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</si>
  <si>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</si>
  <si>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</si>
  <si>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</si>
  <si>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</si>
  <si>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</si>
  <si>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</si>
  <si>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</si>
  <si>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</si>
  <si>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</si>
  <si>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</si>
  <si>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</si>
  <si>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</si>
  <si>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</si>
  <si>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</si>
  <si>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</si>
  <si>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</si>
  <si>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</si>
  <si>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</si>
  <si>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</si>
  <si>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</si>
  <si>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</si>
  <si>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</si>
  <si>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</si>
  <si>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</si>
  <si>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</si>
  <si>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</si>
  <si>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</si>
  <si>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</si>
  <si>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</si>
  <si>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</si>
  <si>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</si>
  <si>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</si>
  <si>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</si>
  <si>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</si>
  <si>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</si>
  <si>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</si>
  <si>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</si>
  <si>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</si>
  <si>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</si>
  <si>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</si>
  <si>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</si>
  <si>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</si>
  <si>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</si>
  <si>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</si>
  <si>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</si>
  <si>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</si>
  <si>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</si>
  <si>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</si>
  <si>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</si>
  <si>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</si>
  <si>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</si>
  <si>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</si>
  <si>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</si>
  <si>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</si>
  <si>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</si>
  <si>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</si>
  <si>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</si>
  <si>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</si>
  <si>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</si>
  <si>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</si>
  <si>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</si>
  <si>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</si>
  <si>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</si>
  <si>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</si>
  <si>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</si>
  <si>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</si>
  <si>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</si>
  <si>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</si>
  <si>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</si>
  <si>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</si>
  <si>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</si>
  <si>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</si>
  <si>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</si>
  <si>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</si>
  <si>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</si>
  <si>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</si>
  <si>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</si>
  <si>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</si>
  <si>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</si>
  <si>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</si>
  <si>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</si>
  <si>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</si>
  <si>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</si>
  <si>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</si>
  <si>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</si>
  <si>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</si>
  <si>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</si>
  <si>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</si>
  <si>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</si>
  <si>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</si>
  <si>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</si>
  <si>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</si>
  <si>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</si>
  <si>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</si>
  <si>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</si>
  <si>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</si>
  <si>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</si>
  <si>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</si>
  <si>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</si>
  <si>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</si>
  <si>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</si>
  <si>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</si>
  <si>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</si>
  <si>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</si>
  <si>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</si>
  <si>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</si>
  <si>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</si>
  <si>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</si>
  <si>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</si>
  <si>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</si>
  <si>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</si>
  <si>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</si>
  <si>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</si>
  <si>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</si>
  <si>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</si>
  <si>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</si>
  <si>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</si>
  <si>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</si>
  <si>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</si>
  <si>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</si>
  <si>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</si>
  <si>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</si>
  <si>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</si>
  <si>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</si>
  <si>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</si>
  <si>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</si>
  <si>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</si>
  <si>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</si>
  <si>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</si>
  <si>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</si>
  <si>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</si>
  <si>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</si>
  <si>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</si>
  <si>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</si>
  <si>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</si>
  <si>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</si>
  <si>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</si>
  <si>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</si>
  <si>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</si>
  <si>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</si>
  <si>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</si>
  <si>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</si>
  <si>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</si>
  <si>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</si>
  <si>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</si>
  <si>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</si>
  <si>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</si>
  <si>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</si>
  <si>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</si>
  <si>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</si>
  <si>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</si>
  <si>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</si>
  <si>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</si>
  <si>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</si>
  <si>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</si>
  <si>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</si>
  <si>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</si>
  <si>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</si>
  <si>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</si>
  <si>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</si>
  <si>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</si>
  <si>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</si>
  <si>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</si>
  <si>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</si>
  <si>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</si>
  <si>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</si>
  <si>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</si>
  <si>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</si>
  <si>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</si>
  <si>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</si>
  <si>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</si>
  <si>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</si>
  <si>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</si>
  <si>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</si>
  <si>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</si>
  <si>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</si>
  <si>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</si>
  <si>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</si>
  <si>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</si>
  <si>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</si>
  <si>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</si>
  <si>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</si>
  <si>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</si>
  <si>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</si>
  <si>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</si>
  <si>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</si>
  <si>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</si>
  <si>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</si>
  <si>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</si>
  <si>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</si>
  <si>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</si>
  <si>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</si>
  <si>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</si>
  <si>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</si>
  <si>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</si>
  <si>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</si>
  <si>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</si>
  <si>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</si>
  <si>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</si>
  <si>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</si>
  <si>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</si>
  <si>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</si>
  <si>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</si>
  <si>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</si>
  <si>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</si>
  <si>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</si>
  <si>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</si>
  <si>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</si>
  <si>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</si>
  <si>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</si>
  <si>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</si>
  <si>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</si>
  <si>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</si>
  <si>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</si>
  <si>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</si>
  <si>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</si>
  <si>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</si>
  <si>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</si>
  <si>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</si>
  <si>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</si>
  <si>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</si>
  <si>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</si>
  <si>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</si>
  <si>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</si>
  <si>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</si>
  <si>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</si>
  <si>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</si>
  <si>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</si>
  <si>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</si>
  <si>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</si>
  <si>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</si>
  <si>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</si>
  <si>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</si>
  <si>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</si>
  <si>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</si>
  <si>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</si>
  <si>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</si>
  <si>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</si>
  <si>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</si>
  <si>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</si>
  <si>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</si>
  <si>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</si>
  <si>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</si>
  <si>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</si>
  <si>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</si>
  <si>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</si>
  <si>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</si>
  <si>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</si>
  <si>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</si>
  <si>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</si>
  <si>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</si>
  <si>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</si>
  <si>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</si>
  <si>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</si>
  <si>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</si>
  <si>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</si>
  <si>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</si>
  <si>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</si>
  <si>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</si>
  <si>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</si>
  <si>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</si>
  <si>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</si>
  <si>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</si>
  <si>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</si>
  <si>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</si>
  <si>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</si>
  <si>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</si>
  <si>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</si>
  <si>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</si>
  <si>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</si>
  <si>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</si>
  <si>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</si>
  <si>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</si>
  <si>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</si>
  <si>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</si>
  <si>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</si>
  <si>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</si>
  <si>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</si>
  <si>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</si>
  <si>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</si>
  <si>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</si>
  <si>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</si>
  <si>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</si>
  <si>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</si>
  <si>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</si>
  <si>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</si>
  <si>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</si>
  <si>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</si>
  <si>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</si>
  <si>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</si>
  <si>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</si>
  <si>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</si>
  <si>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</si>
  <si>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</si>
  <si>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</si>
  <si>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</si>
  <si>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</si>
  <si>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</si>
  <si>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</si>
  <si>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</si>
  <si>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</si>
  <si>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</si>
  <si>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</si>
  <si>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</si>
  <si>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</si>
  <si>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</si>
  <si>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</si>
  <si>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</si>
  <si>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</si>
  <si>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</si>
  <si>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</si>
  <si>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</si>
  <si>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</si>
  <si>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</si>
  <si>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</si>
  <si>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</si>
  <si>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</si>
  <si>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</si>
  <si>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</si>
  <si>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</si>
  <si>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</si>
  <si>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</si>
  <si>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</si>
  <si>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</si>
  <si>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</si>
  <si>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</si>
  <si>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</si>
  <si>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</si>
  <si>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</si>
  <si>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</si>
  <si>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</si>
  <si>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</si>
  <si>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</si>
  <si>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</si>
  <si>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</si>
  <si>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</si>
  <si>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</si>
  <si>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</si>
  <si>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</si>
  <si>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</si>
  <si>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</si>
  <si>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</si>
  <si>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</si>
  <si>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</si>
  <si>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</si>
  <si>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</si>
  <si>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</si>
  <si>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</si>
  <si>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</si>
  <si>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</si>
  <si>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</si>
  <si>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</si>
  <si>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</si>
  <si>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</si>
  <si>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</si>
  <si>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</si>
  <si>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</si>
  <si>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</si>
  <si>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</si>
  <si>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</si>
  <si>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</si>
  <si>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</si>
  <si>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</si>
  <si>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</si>
  <si>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</si>
  <si>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</si>
  <si>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</si>
  <si>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</si>
  <si>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</si>
  <si>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</si>
  <si>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</si>
  <si>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</si>
  <si>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</si>
  <si>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</si>
  <si>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</si>
  <si>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</si>
  <si>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</si>
  <si>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</si>
  <si>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</si>
  <si>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</si>
  <si>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</si>
  <si>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</si>
  <si>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</si>
  <si>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</si>
  <si>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</si>
  <si>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</si>
  <si>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</si>
  <si>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</si>
  <si>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</si>
  <si>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</si>
  <si>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</si>
  <si>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</si>
  <si>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</si>
  <si>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</si>
  <si>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</si>
  <si>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</si>
  <si>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</si>
  <si>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</si>
  <si>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</si>
  <si>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</si>
  <si>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</si>
  <si>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</si>
  <si>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</si>
  <si>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</si>
  <si>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</si>
  <si>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</si>
  <si>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</si>
  <si>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</si>
  <si>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</si>
  <si>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</si>
  <si>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</si>
  <si>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</si>
  <si>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</si>
  <si>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</si>
  <si>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</si>
  <si>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</si>
  <si>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</si>
  <si>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</si>
  <si>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</si>
  <si>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</si>
  <si>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</si>
  <si>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</si>
  <si>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</si>
  <si>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</si>
  <si>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</si>
  <si>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</si>
  <si>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</si>
  <si>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</si>
  <si>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</si>
  <si>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</si>
  <si>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</si>
  <si>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</si>
  <si>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</si>
  <si>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</si>
  <si>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</si>
  <si>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</si>
  <si>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</si>
  <si>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</si>
  <si>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</si>
  <si>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</si>
  <si>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</si>
  <si>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</si>
  <si>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</si>
  <si>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</si>
  <si>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</si>
  <si>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</si>
  <si>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</si>
  <si>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</si>
  <si>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</si>
  <si>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</si>
  <si>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</si>
  <si>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</si>
  <si>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</si>
  <si>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</si>
  <si>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</si>
  <si>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</si>
  <si>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</si>
  <si>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</si>
  <si>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</si>
  <si>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</si>
  <si>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</si>
  <si>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</si>
  <si>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</si>
  <si>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</si>
  <si>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</si>
  <si>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</si>
  <si>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</si>
  <si>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</si>
  <si>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</si>
  <si>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</si>
  <si>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</si>
  <si>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</si>
  <si>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</si>
  <si>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</si>
  <si>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</si>
  <si>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</si>
  <si>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</si>
  <si>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</si>
  <si>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</si>
  <si>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</si>
  <si>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</si>
  <si>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</si>
  <si>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</si>
  <si>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</si>
  <si>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</si>
  <si>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</si>
  <si>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</si>
  <si>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</si>
  <si>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</si>
  <si>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</si>
  <si>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</si>
  <si>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</si>
  <si>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</si>
  <si>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</si>
  <si>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</si>
  <si>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</si>
  <si>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</si>
  <si>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</si>
  <si>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</si>
  <si>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</si>
  <si>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</si>
  <si>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</si>
  <si>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</si>
  <si>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</si>
  <si>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</si>
  <si>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</si>
  <si>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</si>
  <si>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</si>
  <si>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</si>
  <si>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</si>
  <si>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</si>
  <si>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</si>
  <si>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</si>
  <si>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</si>
  <si>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</si>
  <si>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</si>
  <si>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</si>
  <si>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</si>
  <si>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</si>
  <si>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</si>
  <si>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</si>
  <si>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</si>
  <si>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</si>
  <si>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</si>
  <si>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</si>
  <si>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</si>
  <si>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</si>
  <si>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</si>
  <si>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</si>
  <si>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</si>
  <si>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</si>
  <si>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</si>
  <si>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</si>
  <si>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</si>
  <si>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</si>
  <si>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</si>
  <si>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</si>
  <si>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</si>
  <si>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</si>
  <si>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</si>
  <si>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</si>
  <si>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</si>
  <si>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</si>
  <si>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</si>
  <si>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</si>
  <si>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</si>
  <si>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</si>
  <si>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</si>
  <si>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</si>
  <si>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</si>
  <si>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</si>
  <si>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</si>
  <si>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</si>
  <si>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</si>
  <si>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</si>
  <si>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</si>
  <si>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</si>
  <si>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</si>
  <si>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</si>
  <si>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</si>
  <si>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</si>
  <si>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</si>
  <si>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</si>
  <si>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</si>
  <si>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</si>
  <si>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</si>
  <si>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</si>
  <si>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</si>
  <si>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</si>
  <si>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</si>
  <si>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</si>
  <si>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</si>
  <si>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</si>
  <si>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</si>
  <si>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</si>
  <si>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</si>
  <si>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</si>
  <si>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</si>
  <si>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</si>
  <si>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</si>
  <si>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</si>
  <si>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</si>
  <si>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</si>
  <si>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</si>
  <si>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</si>
  <si>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</si>
  <si>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</si>
  <si>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</si>
  <si>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</si>
  <si>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</si>
  <si>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</si>
  <si>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</si>
  <si>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</si>
  <si>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</si>
  <si>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</si>
  <si>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</si>
  <si>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</si>
  <si>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</si>
  <si>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</si>
  <si>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</si>
  <si>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</si>
  <si>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</si>
  <si>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</si>
  <si>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</si>
  <si>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</si>
  <si>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</si>
  <si>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</si>
  <si>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</si>
  <si>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</si>
  <si>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</si>
  <si>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</si>
  <si>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</si>
  <si>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</si>
  <si>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</si>
  <si>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</si>
  <si>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</si>
  <si>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</si>
  <si>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</si>
  <si>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</si>
  <si>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</si>
  <si>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</si>
  <si>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</si>
  <si>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</si>
  <si>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</si>
  <si>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</si>
  <si>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</si>
  <si>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</si>
  <si>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</si>
  <si>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</si>
  <si>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</si>
  <si>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</si>
  <si>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</si>
  <si>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</si>
  <si>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</si>
  <si>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</si>
  <si>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</si>
  <si>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</si>
  <si>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</si>
  <si>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</si>
  <si>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</si>
  <si>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</si>
  <si>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</si>
  <si>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</si>
  <si>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</si>
  <si>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</si>
  <si>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</si>
  <si>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</si>
  <si>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</si>
  <si>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</si>
  <si>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</si>
  <si>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</si>
  <si>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</si>
  <si>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</si>
  <si>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</si>
  <si>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</si>
  <si>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</si>
  <si>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</si>
  <si>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</si>
  <si>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</si>
  <si>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</si>
  <si>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</si>
  <si>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</si>
  <si>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</si>
  <si>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</si>
  <si>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</si>
  <si>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</si>
  <si>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</si>
  <si>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</si>
  <si>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</si>
  <si>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</si>
  <si>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</si>
  <si>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</si>
  <si>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</si>
  <si>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</si>
  <si>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</si>
  <si>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</si>
  <si>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</si>
  <si>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</si>
  <si>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</si>
  <si>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</si>
  <si>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</si>
  <si>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</si>
  <si>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</si>
  <si>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</si>
  <si>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</si>
  <si>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</si>
  <si>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</si>
  <si>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</si>
  <si>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</si>
  <si>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</si>
  <si>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</si>
  <si>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</si>
  <si>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</si>
  <si>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</si>
  <si>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</si>
  <si>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</si>
  <si>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</si>
  <si>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</si>
  <si>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</si>
  <si>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</si>
  <si>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</si>
  <si>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</si>
  <si>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</si>
  <si>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</si>
  <si>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</si>
  <si>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</si>
  <si>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</si>
  <si>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</si>
  <si>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</si>
  <si>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</si>
  <si>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</si>
  <si>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</si>
  <si>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</si>
  <si>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</si>
  <si>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</si>
  <si>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</si>
  <si>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</si>
  <si>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</si>
  <si>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</si>
  <si>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</si>
  <si>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</si>
  <si>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</si>
  <si>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</si>
  <si>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</si>
  <si>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</si>
  <si>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</si>
  <si>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</si>
  <si>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</si>
  <si>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</si>
  <si>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</si>
  <si>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</si>
  <si>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</si>
  <si>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</si>
  <si>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</si>
  <si>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</si>
  <si>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</si>
  <si>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</si>
  <si>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</si>
  <si>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</si>
  <si>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</si>
  <si>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</si>
  <si>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</si>
  <si>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</si>
  <si>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</si>
  <si>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</si>
  <si>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</si>
  <si>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</si>
  <si>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</si>
  <si>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</si>
  <si>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</si>
  <si>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</si>
  <si>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</si>
  <si>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</si>
  <si>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</si>
  <si>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</si>
  <si>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</si>
  <si>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</si>
  <si>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</si>
  <si>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</si>
  <si>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</si>
  <si>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</si>
  <si>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</si>
  <si>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</si>
  <si>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</si>
  <si>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</si>
  <si>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</si>
  <si>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</si>
  <si>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</si>
  <si>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</si>
  <si>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</si>
  <si>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</si>
  <si>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</si>
  <si>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</si>
  <si>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</si>
  <si>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</si>
  <si>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</si>
  <si>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</si>
  <si>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</si>
  <si>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</si>
  <si>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</si>
  <si>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</si>
  <si>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</si>
  <si>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</si>
  <si>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</si>
  <si>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</si>
  <si>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</si>
  <si>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</si>
  <si>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</si>
  <si>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</si>
  <si>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</si>
  <si>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</si>
  <si>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</si>
  <si>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</si>
  <si>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</si>
  <si>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</si>
  <si>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</si>
  <si>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</si>
  <si>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</si>
  <si>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</si>
  <si>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</si>
  <si>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</si>
  <si>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</si>
  <si>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</si>
  <si>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</si>
  <si>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</si>
  <si>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</si>
  <si>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</si>
  <si>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</si>
  <si>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</si>
  <si>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</si>
  <si>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</si>
  <si>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</si>
  <si>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</si>
  <si>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</si>
  <si>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</si>
  <si>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</si>
  <si>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</si>
  <si>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</si>
  <si>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</si>
  <si>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</si>
  <si>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</si>
  <si>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</si>
  <si>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</si>
  <si>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</si>
  <si>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</si>
  <si>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</si>
  <si>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</si>
  <si>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</si>
  <si>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</si>
  <si>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</si>
  <si>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</si>
  <si>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</si>
  <si>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</si>
  <si>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</si>
  <si>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</si>
  <si>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</si>
  <si>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</si>
  <si>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</si>
  <si>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</si>
  <si>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</si>
  <si>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</si>
  <si>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</si>
  <si>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</si>
  <si>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</si>
  <si>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</si>
  <si>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</si>
  <si>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</si>
  <si>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</si>
  <si>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</si>
  <si>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</si>
  <si>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</si>
  <si>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</si>
  <si>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</si>
  <si>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</si>
  <si>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</si>
  <si>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</si>
  <si>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</si>
  <si>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</si>
  <si>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</si>
  <si>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</si>
  <si>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</si>
  <si>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</si>
  <si>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</si>
  <si>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</si>
  <si>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</si>
  <si>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</si>
  <si>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</si>
  <si>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</si>
  <si>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</si>
  <si>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</si>
  <si>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</si>
  <si>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</si>
  <si>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</si>
  <si>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</si>
  <si>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</si>
  <si>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</si>
  <si>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</si>
  <si>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</si>
  <si>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</si>
  <si>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</si>
  <si>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</si>
  <si>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</si>
  <si>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</si>
  <si>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</si>
  <si>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</si>
  <si>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</si>
  <si>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</si>
  <si>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</si>
  <si>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</si>
  <si>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</si>
  <si>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</si>
  <si>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</si>
  <si>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</si>
  <si>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</si>
  <si>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</si>
  <si>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</si>
  <si>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</si>
  <si>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</si>
  <si>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</si>
  <si>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</si>
  <si>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</si>
  <si>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</si>
  <si>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</si>
  <si>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</si>
  <si>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</si>
  <si>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</si>
  <si>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</si>
  <si>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</si>
  <si>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</si>
  <si>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</si>
  <si>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</si>
  <si>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</si>
  <si>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</si>
  <si>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</si>
  <si>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</si>
  <si>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</si>
  <si>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</si>
  <si>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</si>
  <si>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</si>
  <si>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</si>
  <si>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</si>
  <si>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</si>
  <si>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</si>
  <si>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</si>
  <si>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</si>
  <si>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</si>
  <si>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</si>
  <si>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</si>
  <si>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</si>
  <si>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</si>
  <si>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</si>
  <si>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</si>
  <si>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</si>
  <si>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</si>
  <si>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</si>
  <si>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</si>
  <si>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</si>
  <si>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</si>
  <si>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</si>
  <si>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</si>
  <si>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</si>
  <si>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</si>
  <si>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</si>
  <si>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</si>
  <si>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</si>
  <si>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</si>
  <si>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</si>
  <si>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</si>
  <si>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</si>
  <si>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</si>
  <si>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</si>
  <si>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</si>
  <si>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</si>
  <si>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</si>
  <si>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</si>
  <si>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</si>
  <si>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</si>
  <si>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</si>
  <si>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</si>
  <si>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</si>
  <si>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</si>
  <si>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</si>
  <si>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</si>
  <si>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</si>
  <si>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</si>
  <si>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</si>
  <si>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</si>
  <si>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</si>
  <si>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</si>
  <si>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</si>
  <si>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</si>
  <si>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</si>
  <si>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</si>
  <si>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</si>
  <si>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</si>
  <si>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</si>
  <si>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</si>
  <si>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</si>
  <si>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</si>
  <si>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</si>
  <si>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</si>
  <si>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</si>
  <si>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</si>
  <si>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</si>
  <si>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</si>
  <si>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</si>
  <si>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</si>
  <si>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</si>
  <si>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</si>
  <si>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</si>
  <si>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</si>
  <si>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</si>
  <si>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</si>
  <si>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</si>
  <si>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</si>
  <si>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</si>
  <si>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</si>
  <si>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</si>
  <si>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</si>
  <si>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</si>
  <si>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</si>
  <si>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</si>
  <si>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</si>
  <si>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</si>
  <si>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</si>
  <si>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</si>
  <si>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</si>
  <si>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</si>
  <si>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</si>
  <si>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</si>
  <si>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</si>
  <si>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</si>
  <si>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</si>
  <si>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</si>
  <si>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</si>
  <si>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</si>
  <si>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</si>
  <si>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</si>
  <si>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</si>
  <si>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</si>
  <si>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</si>
  <si>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</si>
  <si>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</si>
  <si>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</si>
  <si>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</si>
  <si>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</si>
  <si>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</si>
  <si>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</si>
  <si>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</si>
  <si>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</si>
  <si>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</si>
  <si>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</si>
  <si>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</si>
  <si>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</si>
  <si>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</si>
  <si>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</si>
  <si>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</si>
  <si>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</si>
  <si>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</si>
  <si>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</si>
  <si>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</si>
  <si>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</si>
  <si>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</si>
  <si>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</si>
  <si>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</si>
  <si>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</si>
  <si>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</si>
  <si>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</si>
  <si>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</si>
  <si>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</si>
  <si>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</si>
  <si>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</si>
  <si>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</si>
  <si>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</si>
  <si>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</si>
  <si>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</si>
  <si>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</si>
  <si>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</si>
  <si>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</si>
  <si>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</si>
  <si>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</si>
  <si>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</si>
  <si>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</si>
  <si>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</si>
  <si>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</si>
  <si>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</si>
  <si>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</si>
  <si>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</si>
  <si>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</si>
  <si>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</si>
  <si>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</si>
  <si>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</si>
  <si>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</si>
  <si>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</si>
  <si>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</si>
  <si>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</si>
  <si>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</si>
  <si>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</si>
  <si>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</si>
  <si>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</si>
  <si>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</si>
  <si>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</si>
  <si>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</si>
  <si>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</si>
  <si>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</si>
  <si>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</si>
  <si>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</si>
  <si>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</si>
  <si>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</si>
  <si>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</si>
  <si>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</si>
  <si>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</si>
  <si>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</si>
  <si>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</si>
  <si>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</si>
  <si>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</si>
  <si>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</si>
  <si>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</si>
  <si>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</si>
  <si>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</si>
  <si>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</si>
  <si>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</si>
  <si>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</si>
  <si>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</si>
  <si>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</si>
  <si>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</si>
  <si>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</si>
  <si>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</si>
  <si>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</si>
  <si>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</si>
  <si>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</si>
  <si>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</si>
  <si>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</si>
  <si>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</si>
  <si>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</si>
  <si>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</si>
  <si>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</si>
  <si>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</si>
  <si>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</si>
  <si>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</si>
  <si>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</si>
  <si>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</si>
  <si>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</si>
  <si>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</si>
  <si>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</si>
  <si>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</si>
  <si>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</si>
  <si>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</si>
  <si>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</si>
  <si>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</si>
  <si>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</si>
  <si>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</si>
  <si>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</si>
  <si>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</si>
  <si>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</si>
  <si>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</si>
  <si>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</si>
  <si>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</si>
  <si>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</si>
  <si>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</si>
  <si>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</si>
  <si>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</si>
  <si>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</si>
  <si>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</si>
  <si>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</si>
  <si>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</si>
  <si>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</si>
  <si>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</si>
  <si>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</si>
  <si>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</si>
  <si>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</si>
  <si>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</si>
  <si>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</si>
  <si>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</si>
  <si>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</si>
  <si>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</si>
  <si>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</si>
  <si>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</si>
  <si>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</si>
  <si>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</si>
  <si>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</si>
  <si>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</si>
  <si>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</si>
  <si>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</si>
  <si>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</si>
  <si>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</si>
  <si>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</si>
  <si>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</si>
  <si>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</si>
  <si>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</si>
  <si>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</si>
  <si>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</si>
  <si>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</si>
  <si>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</si>
  <si>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</si>
  <si>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</si>
  <si>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</si>
  <si>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</si>
  <si>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</si>
  <si>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</si>
  <si>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</si>
  <si>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</si>
  <si>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</si>
  <si>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</si>
  <si>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</si>
  <si>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</si>
  <si>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</si>
  <si>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</si>
  <si>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</si>
  <si>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</si>
  <si>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</si>
  <si>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</si>
  <si>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</si>
  <si>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</si>
  <si>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</si>
  <si>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</si>
  <si>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</si>
  <si>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</si>
  <si>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</si>
  <si>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</si>
  <si>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</si>
  <si>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</si>
  <si>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</si>
  <si>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</si>
  <si>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</si>
  <si>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</si>
  <si>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</si>
  <si>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</si>
  <si>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</si>
  <si>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</si>
  <si>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</si>
  <si>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</si>
  <si>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</si>
  <si>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</si>
  <si>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</si>
  <si>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</si>
  <si>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</si>
  <si>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</si>
  <si>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</si>
  <si>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</si>
  <si>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</si>
  <si>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</si>
  <si>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</si>
  <si>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</si>
  <si>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</si>
  <si>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</si>
  <si>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</si>
  <si>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</si>
  <si>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</si>
  <si>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</si>
  <si>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</si>
  <si>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</si>
  <si>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</si>
  <si>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</si>
  <si>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</si>
  <si>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</si>
  <si>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</si>
  <si>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</si>
  <si>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</si>
  <si>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</si>
  <si>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</si>
  <si>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</si>
  <si>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</si>
  <si>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</si>
  <si>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</si>
  <si>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</si>
  <si>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</si>
  <si>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</si>
  <si>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</si>
  <si>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</si>
  <si>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</si>
  <si>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</si>
  <si>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</si>
  <si>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</si>
  <si>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</si>
  <si>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</si>
  <si>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</si>
  <si>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</si>
  <si>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</si>
  <si>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</si>
  <si>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</si>
  <si>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</si>
  <si>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</si>
  <si>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</si>
  <si>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</si>
  <si>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</si>
  <si>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</si>
  <si>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</si>
  <si>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</si>
  <si>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</si>
  <si>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</si>
  <si>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</si>
  <si>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</si>
  <si>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</si>
  <si>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</si>
  <si>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</si>
  <si>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</si>
  <si>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</si>
  <si>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</si>
  <si>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</si>
  <si>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</si>
  <si>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</si>
  <si>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</si>
  <si>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</si>
  <si>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</si>
  <si>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</si>
  <si>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</si>
  <si>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</si>
  <si>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</si>
  <si>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</si>
  <si>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</si>
  <si>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</si>
  <si>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</si>
  <si>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</si>
  <si>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</si>
  <si>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</si>
  <si>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</si>
  <si>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</si>
  <si>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</si>
  <si>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</si>
  <si>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</si>
  <si>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</si>
  <si>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</si>
  <si>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</si>
  <si>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</si>
  <si>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</si>
  <si>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</si>
  <si>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</si>
  <si>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</si>
  <si>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</si>
  <si>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</si>
  <si>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</si>
  <si>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</si>
  <si>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</si>
  <si>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</si>
  <si>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</si>
  <si>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</si>
  <si>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</si>
  <si>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</si>
  <si>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</si>
  <si>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</si>
  <si>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</si>
  <si>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</si>
  <si>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</si>
  <si>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</si>
  <si>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</si>
  <si>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</si>
  <si>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</si>
  <si>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</si>
  <si>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</si>
  <si>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</si>
  <si>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</si>
  <si>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</si>
  <si>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</si>
  <si>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</si>
  <si>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</si>
  <si>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</si>
  <si>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</si>
  <si>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</si>
  <si>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</si>
  <si>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</si>
  <si>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</si>
  <si>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</si>
  <si>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</si>
  <si>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</si>
  <si>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</si>
  <si>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</si>
  <si>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</si>
  <si>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</si>
  <si>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</si>
  <si>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</si>
  <si>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</si>
  <si>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</si>
  <si>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</si>
  <si>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</si>
  <si>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</si>
  <si>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</si>
  <si>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</si>
  <si>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</si>
  <si>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</si>
  <si>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</si>
  <si>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</si>
  <si>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</si>
  <si>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</si>
  <si>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</si>
  <si>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</si>
  <si>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</si>
  <si>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</si>
  <si>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</si>
  <si>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</si>
  <si>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</si>
  <si>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</si>
  <si>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</si>
  <si>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</si>
  <si>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</si>
  <si>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</si>
  <si>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</si>
  <si>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</si>
  <si>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</si>
  <si>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</si>
  <si>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</si>
  <si>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</si>
  <si>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</si>
  <si>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</si>
  <si>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</si>
  <si>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</si>
  <si>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</si>
  <si>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</si>
  <si>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</si>
  <si>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</si>
  <si>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</si>
  <si>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</si>
  <si>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</si>
  <si>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</si>
  <si>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</si>
  <si>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</si>
  <si>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</si>
  <si>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</si>
  <si>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</si>
  <si>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</si>
  <si>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</si>
  <si>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</si>
  <si>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</si>
  <si>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</si>
  <si>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</si>
  <si>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</si>
  <si>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</si>
  <si>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</si>
  <si>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</si>
  <si>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</si>
  <si>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</si>
  <si>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</si>
  <si>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</si>
  <si>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</si>
  <si>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</si>
  <si>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</si>
  <si>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</si>
  <si>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</si>
  <si>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</si>
  <si>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</si>
  <si>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</si>
  <si>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</si>
  <si>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</si>
  <si>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</si>
  <si>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</si>
  <si>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</si>
  <si>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</si>
  <si>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</si>
  <si>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</si>
  <si>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</si>
  <si>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</si>
  <si>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</si>
  <si>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</si>
  <si>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</si>
  <si>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</si>
  <si>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</si>
  <si>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</si>
  <si>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</si>
  <si>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</si>
  <si>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</si>
  <si>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</si>
  <si>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</si>
  <si>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</si>
  <si>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</si>
  <si>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</si>
  <si>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</si>
  <si>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</si>
  <si>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</si>
  <si>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</si>
  <si>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</si>
  <si>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</si>
  <si>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</si>
  <si>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</si>
  <si>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</si>
  <si>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</si>
  <si>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</si>
  <si>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</si>
  <si>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</si>
  <si>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</si>
  <si>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</si>
  <si>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</si>
  <si>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</si>
  <si>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</si>
  <si>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</si>
  <si>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</si>
  <si>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</si>
  <si>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</si>
  <si>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</si>
  <si>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</si>
  <si>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</si>
  <si>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</si>
  <si>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</si>
  <si>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</si>
  <si>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</si>
  <si>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</si>
  <si>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</si>
  <si>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</si>
  <si>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</si>
  <si>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</si>
  <si>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</si>
  <si>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</si>
  <si>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</si>
  <si>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</si>
  <si>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</si>
  <si>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</si>
  <si>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</si>
  <si>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</si>
  <si>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</si>
  <si>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</si>
  <si>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</si>
  <si>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</si>
  <si>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</si>
  <si>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</si>
  <si>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</si>
  <si>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</si>
  <si>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</si>
  <si>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</si>
  <si>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</si>
  <si>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</si>
  <si>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</si>
  <si>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</si>
  <si>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</si>
  <si>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</si>
  <si>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</si>
  <si>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</si>
  <si>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</si>
  <si>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</si>
  <si>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</si>
  <si>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</si>
  <si>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</si>
  <si>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</si>
  <si>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</si>
  <si>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</si>
  <si>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</si>
  <si>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</si>
  <si>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</si>
  <si>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</si>
  <si>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</si>
  <si>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</si>
  <si>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</si>
  <si>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</si>
  <si>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</si>
  <si>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</si>
  <si>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</si>
  <si>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</si>
  <si>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</si>
  <si>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</si>
  <si>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</si>
  <si>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</si>
  <si>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</si>
  <si>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</si>
  <si>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</si>
  <si>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</si>
  <si>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</si>
  <si>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</si>
  <si>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</si>
  <si>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</si>
  <si>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</si>
  <si>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</si>
  <si>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</si>
  <si>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</si>
  <si>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</si>
  <si>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</si>
  <si>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</si>
  <si>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</si>
  <si>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</si>
  <si>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</si>
  <si>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</si>
  <si>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</si>
  <si>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</si>
  <si>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</si>
  <si>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</si>
  <si>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</si>
  <si>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</si>
  <si>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</si>
  <si>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</si>
  <si>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</si>
  <si>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</si>
  <si>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</si>
  <si>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</si>
  <si>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</si>
  <si>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</si>
  <si>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</si>
  <si>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</si>
  <si>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</si>
  <si>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</si>
  <si>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</si>
  <si>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</si>
  <si>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</si>
  <si>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</si>
  <si>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</si>
  <si>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</si>
  <si>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</si>
  <si>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</si>
  <si>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</si>
  <si>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</si>
  <si>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</si>
  <si>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</si>
  <si>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</si>
  <si>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</si>
  <si>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</si>
  <si>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</si>
  <si>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</si>
  <si>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</si>
  <si>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</si>
  <si>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</si>
  <si>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</si>
  <si>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</si>
  <si>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</si>
  <si>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</si>
  <si>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</si>
  <si>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</si>
  <si>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</si>
  <si>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</si>
  <si>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</si>
  <si>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</si>
  <si>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</si>
  <si>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</si>
  <si>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</si>
  <si>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</si>
  <si>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</si>
  <si>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</si>
  <si>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</si>
  <si>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</si>
  <si>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</si>
  <si>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</si>
  <si>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</si>
  <si>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</si>
  <si>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</si>
  <si>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</si>
  <si>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</si>
  <si>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</si>
  <si>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</si>
  <si>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</si>
  <si>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</si>
  <si>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</si>
  <si>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</si>
  <si>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</si>
  <si>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</si>
  <si>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</si>
  <si>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</si>
  <si>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</si>
  <si>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</si>
  <si>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</si>
  <si>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</si>
  <si>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</si>
  <si>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</si>
  <si>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</si>
  <si>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</si>
  <si>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</si>
  <si>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</si>
  <si>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</si>
  <si>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</si>
  <si>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</si>
  <si>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</si>
  <si>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</si>
  <si>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</si>
  <si>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</si>
  <si>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</si>
  <si>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</si>
  <si>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</si>
  <si>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</si>
  <si>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</si>
  <si>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</si>
  <si>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</si>
  <si>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</si>
  <si>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</si>
  <si>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</si>
  <si>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</si>
  <si>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</si>
  <si>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</si>
  <si>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</si>
  <si>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</si>
  <si>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</si>
  <si>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</si>
  <si>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</si>
  <si>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</si>
  <si>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</si>
  <si>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</si>
  <si>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</si>
  <si>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</si>
  <si>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</si>
  <si>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</si>
  <si>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</si>
  <si>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</si>
  <si>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</si>
  <si>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</si>
  <si>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</si>
  <si>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</si>
  <si>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</si>
  <si>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</si>
  <si>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</si>
  <si>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</si>
  <si>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</si>
  <si>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</si>
  <si>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</si>
  <si>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</si>
  <si>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</si>
  <si>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</si>
  <si>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</si>
  <si>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</si>
  <si>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</si>
  <si>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</si>
  <si>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</si>
  <si>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</si>
  <si>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</si>
  <si>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</si>
  <si>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</si>
  <si>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</si>
  <si>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</si>
  <si>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</si>
  <si>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</si>
  <si>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</si>
  <si>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</si>
  <si>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</si>
  <si>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</si>
  <si>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</si>
  <si>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</si>
  <si>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</si>
  <si>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</si>
  <si>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</si>
  <si>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</si>
  <si>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</si>
  <si>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</si>
  <si>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</si>
  <si>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</si>
  <si>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</si>
  <si>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</si>
  <si>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</si>
  <si>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</si>
  <si>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</si>
  <si>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</si>
  <si>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</si>
  <si>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</si>
  <si>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</si>
  <si>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</si>
  <si>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</si>
  <si>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</si>
  <si>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</si>
  <si>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</si>
  <si>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</si>
  <si>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</si>
  <si>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</si>
  <si>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</si>
  <si>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</si>
  <si>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</si>
  <si>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</si>
  <si>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</si>
  <si>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</si>
  <si>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</si>
  <si>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</si>
  <si>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</si>
  <si>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</si>
  <si>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</si>
  <si>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</si>
  <si>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</si>
  <si>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</si>
  <si>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</si>
  <si>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</si>
  <si>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</si>
  <si>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</si>
  <si>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</si>
  <si>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</si>
  <si>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</si>
  <si>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</si>
  <si>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</si>
  <si>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</si>
  <si>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</si>
  <si>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</si>
  <si>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</si>
  <si>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</si>
  <si>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</si>
  <si>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</si>
  <si>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</si>
  <si>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</si>
  <si>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</si>
  <si>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</si>
  <si>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</si>
  <si>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</si>
  <si>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</si>
  <si>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</si>
  <si>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</si>
  <si>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</si>
  <si>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</si>
  <si>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</si>
  <si>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</si>
  <si>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</si>
  <si>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</si>
  <si>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</si>
  <si>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</si>
  <si>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</si>
  <si>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</si>
  <si>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</si>
  <si>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</si>
  <si>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</si>
  <si>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</si>
  <si>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</si>
  <si>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</si>
  <si>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</si>
  <si>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</si>
  <si>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</si>
  <si>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</si>
  <si>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</si>
  <si>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</si>
  <si>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</si>
  <si>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</si>
  <si>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</si>
  <si>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</si>
  <si>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</si>
  <si>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</si>
  <si>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</si>
  <si>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</si>
  <si>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</si>
  <si>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</si>
  <si>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</si>
  <si>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</si>
  <si>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</si>
  <si>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</si>
  <si>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</si>
  <si>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</si>
  <si>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</si>
  <si>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</si>
  <si>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</si>
  <si>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</si>
  <si>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</si>
  <si>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</si>
  <si>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</si>
  <si>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</si>
  <si>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</si>
  <si>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</si>
  <si>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</si>
  <si>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</si>
  <si>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</si>
  <si>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</si>
  <si>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</si>
  <si>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</si>
  <si>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</si>
  <si>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</si>
  <si>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</si>
  <si>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</si>
  <si>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</si>
  <si>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</si>
  <si>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</si>
  <si>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</si>
  <si>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</si>
  <si>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</si>
  <si>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</si>
  <si>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</si>
  <si>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</si>
  <si>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</si>
  <si>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</si>
  <si>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</si>
  <si>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</si>
  <si>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</si>
  <si>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</si>
  <si>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</si>
  <si>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</si>
  <si>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</si>
  <si>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</si>
  <si>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</si>
  <si>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</si>
  <si>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</si>
  <si>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</si>
  <si>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</si>
  <si>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</si>
  <si>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</si>
  <si>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</si>
  <si>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</si>
  <si>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</si>
  <si>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</si>
  <si>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</si>
  <si>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</si>
  <si>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</si>
  <si>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</si>
  <si>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</si>
  <si>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</si>
  <si>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</si>
  <si>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</si>
  <si>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</si>
  <si>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</si>
  <si>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</si>
  <si>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</si>
  <si>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</si>
  <si>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</si>
  <si>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</si>
  <si>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</si>
  <si>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</si>
  <si>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</si>
  <si>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</si>
  <si>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</si>
  <si>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</si>
  <si>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</si>
  <si>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</si>
  <si>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</si>
  <si>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</si>
  <si>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</si>
  <si>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</si>
  <si>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</si>
  <si>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</si>
  <si>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</si>
  <si>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</si>
  <si>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</si>
  <si>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</si>
  <si>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</si>
  <si>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</si>
  <si>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</si>
  <si>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</si>
  <si>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</si>
  <si>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</si>
  <si>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</si>
  <si>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</si>
  <si>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</si>
  <si>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</si>
  <si>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</si>
  <si>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</si>
  <si>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</si>
  <si>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</si>
  <si>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</si>
  <si>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</si>
  <si>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</si>
  <si>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</si>
  <si>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</si>
  <si>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</si>
  <si>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</si>
  <si>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</si>
  <si>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</si>
  <si>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</si>
  <si>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</si>
  <si>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</si>
  <si>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</si>
  <si>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</si>
  <si>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</si>
  <si>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</si>
  <si>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</si>
  <si>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</si>
  <si>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</si>
  <si>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</si>
  <si>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</si>
  <si>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</si>
  <si>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</si>
  <si>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</si>
  <si>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</si>
  <si>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</si>
  <si>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</si>
  <si>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</si>
  <si>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</si>
  <si>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</si>
  <si>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</si>
  <si>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</si>
  <si>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</si>
  <si>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</si>
  <si>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</si>
  <si>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</si>
  <si>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</si>
  <si>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</si>
  <si>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</si>
  <si>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</si>
  <si>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</si>
  <si>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</si>
  <si>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</si>
  <si>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</si>
  <si>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</si>
  <si>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</si>
  <si>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</si>
  <si>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</si>
  <si>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</si>
  <si>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</si>
  <si>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</si>
  <si>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</si>
  <si>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</si>
  <si>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</si>
  <si>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</si>
  <si>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</si>
  <si>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</si>
  <si>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</si>
  <si>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</si>
  <si>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</si>
  <si>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</si>
  <si>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</si>
  <si>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</si>
  <si>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</si>
  <si>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</si>
  <si>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</si>
  <si>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</si>
  <si>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</si>
  <si>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</si>
  <si>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</si>
  <si>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</si>
  <si>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</si>
  <si>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</si>
  <si>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</si>
  <si>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</si>
  <si>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</si>
  <si>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</si>
  <si>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</si>
  <si>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</si>
  <si>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</si>
  <si>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</si>
  <si>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</si>
  <si>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</si>
  <si>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</si>
  <si>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</si>
  <si>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</si>
  <si>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</si>
  <si>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</si>
  <si>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</si>
  <si>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</si>
  <si>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</si>
  <si>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</si>
  <si>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</si>
  <si>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</si>
  <si>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</si>
  <si>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</si>
  <si>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</si>
  <si>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</si>
  <si>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</si>
  <si>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</si>
  <si>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</si>
  <si>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</si>
  <si>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</si>
  <si>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</si>
  <si>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</si>
  <si>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</si>
  <si>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</si>
  <si>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</si>
  <si>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</si>
  <si>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</si>
  <si>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</si>
  <si>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</si>
  <si>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</si>
  <si>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</si>
  <si>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</si>
  <si>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</si>
  <si>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</si>
  <si>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</si>
  <si>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</si>
  <si>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</si>
  <si>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</si>
  <si>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</si>
  <si>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</si>
  <si>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</si>
  <si>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</si>
  <si>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</si>
  <si>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</si>
  <si>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</si>
  <si>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</si>
  <si>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</si>
  <si>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</si>
  <si>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</si>
  <si>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</si>
  <si>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</si>
  <si>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</si>
  <si>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</si>
  <si>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</si>
  <si>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</si>
  <si>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</si>
  <si>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</si>
  <si>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</si>
  <si>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</si>
  <si>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</si>
  <si>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</si>
  <si>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</si>
  <si>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</si>
  <si>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</si>
  <si>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</si>
  <si>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</si>
  <si>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</si>
  <si>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</si>
  <si>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</si>
  <si>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</si>
  <si>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</si>
  <si>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</si>
  <si>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</si>
  <si>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</si>
  <si>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</si>
  <si>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</si>
  <si>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</si>
  <si>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</si>
  <si>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</si>
  <si>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</si>
  <si>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</si>
  <si>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</si>
  <si>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</si>
  <si>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</si>
  <si>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</si>
  <si>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</si>
  <si>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</si>
  <si>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</si>
  <si>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</si>
  <si>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</si>
  <si>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</si>
  <si>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</si>
  <si>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</si>
  <si>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</si>
  <si>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</si>
  <si>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</si>
  <si>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</si>
  <si>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</si>
  <si>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</si>
  <si>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</si>
  <si>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</si>
  <si>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</si>
  <si>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</si>
  <si>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</si>
  <si>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</si>
  <si>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</si>
  <si>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</si>
  <si>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</si>
  <si>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</si>
  <si>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</si>
  <si>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</si>
  <si>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</si>
  <si>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</si>
  <si>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</si>
  <si>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</si>
  <si>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</si>
  <si>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</si>
  <si>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</si>
  <si>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</si>
  <si>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</si>
  <si>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</si>
  <si>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</si>
  <si>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</si>
  <si>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</si>
  <si>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</si>
  <si>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</si>
  <si>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</si>
  <si>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</si>
  <si>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</si>
  <si>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</si>
  <si>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</si>
  <si>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</si>
  <si>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</si>
  <si>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</si>
  <si>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</si>
  <si>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</si>
  <si>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</si>
  <si>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</si>
  <si>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</si>
  <si>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</si>
  <si>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</si>
  <si>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</si>
  <si>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</si>
  <si>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</si>
  <si>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</si>
  <si>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</si>
  <si>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</si>
  <si>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</si>
  <si>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</si>
  <si>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</si>
  <si>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</si>
  <si>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</si>
  <si>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</si>
  <si>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</si>
  <si>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</si>
  <si>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</si>
  <si>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</si>
  <si>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</si>
  <si>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</si>
  <si>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</si>
  <si>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</si>
  <si>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</si>
  <si>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</si>
  <si>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</si>
  <si>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</si>
  <si>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</si>
  <si>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</si>
  <si>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</si>
  <si>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</si>
  <si>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</si>
  <si>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</si>
  <si>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</si>
  <si>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</si>
  <si>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</si>
  <si>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</si>
  <si>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</si>
  <si>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</si>
  <si>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</si>
  <si>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</si>
  <si>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</si>
  <si>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</si>
  <si>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</si>
  <si>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</si>
  <si>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</si>
  <si>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</si>
  <si>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</si>
  <si>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</si>
  <si>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</si>
  <si>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</si>
  <si>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</si>
  <si>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</si>
  <si>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</si>
  <si>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</si>
  <si>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</si>
  <si>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</si>
  <si>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</si>
  <si>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</si>
  <si>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</si>
  <si>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</si>
  <si>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</si>
  <si>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</si>
  <si>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</si>
  <si>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</si>
  <si>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</si>
  <si>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</si>
  <si>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</si>
  <si>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</si>
  <si>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</si>
  <si>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</si>
  <si>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</si>
  <si>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</si>
  <si>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</si>
  <si>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</si>
  <si>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</si>
  <si>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</si>
  <si>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</si>
  <si>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</si>
  <si>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</si>
  <si>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</si>
  <si>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</si>
  <si>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</si>
  <si>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</si>
  <si>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</si>
  <si>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</si>
  <si>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</si>
  <si>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</si>
  <si>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</si>
  <si>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</si>
  <si>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</si>
  <si>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</si>
  <si>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</si>
  <si>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</si>
  <si>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</si>
  <si>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</si>
  <si>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</si>
  <si>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</si>
  <si>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</si>
  <si>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</si>
  <si>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</si>
  <si>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</si>
  <si>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</si>
  <si>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</si>
  <si>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</si>
  <si>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</si>
  <si>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</si>
  <si>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</si>
  <si>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</si>
  <si>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</si>
  <si>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</si>
  <si>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</si>
  <si>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</si>
  <si>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</si>
  <si>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</si>
  <si>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</si>
  <si>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</si>
  <si>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</si>
  <si>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</si>
  <si>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</si>
  <si>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</si>
  <si>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</si>
  <si>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</si>
  <si>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</si>
  <si>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</si>
  <si>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</si>
  <si>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</si>
  <si>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</si>
  <si>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</si>
  <si>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</si>
  <si>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</si>
  <si>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</si>
  <si>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</si>
  <si>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</si>
  <si>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</si>
  <si>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</si>
  <si>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</si>
  <si>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</si>
  <si>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</si>
  <si>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</si>
  <si>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</si>
  <si>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</si>
  <si>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</si>
  <si>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</si>
  <si>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</si>
  <si>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</si>
  <si>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</si>
  <si>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</si>
  <si>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</si>
  <si>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</si>
  <si>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</si>
  <si>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</si>
  <si>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</si>
  <si>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</si>
  <si>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</si>
  <si>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</si>
  <si>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</si>
  <si>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</si>
  <si>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</si>
  <si>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</si>
  <si>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</si>
  <si>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</si>
  <si>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</si>
  <si>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</si>
  <si>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</si>
  <si>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</si>
  <si>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</si>
  <si>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</si>
  <si>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</si>
  <si>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</si>
  <si>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</si>
  <si>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</si>
  <si>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</si>
  <si>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</si>
  <si>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</si>
  <si>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</si>
  <si>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</si>
  <si>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</si>
  <si>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</si>
  <si>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</si>
  <si>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</si>
  <si>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</si>
  <si>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</si>
  <si>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</si>
  <si>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</si>
  <si>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</si>
  <si>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</si>
  <si>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</si>
  <si>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</si>
  <si>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</si>
  <si>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</si>
  <si>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</si>
  <si>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</si>
  <si>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</si>
  <si>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</si>
  <si>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</si>
  <si>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</si>
  <si>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</si>
  <si>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</si>
  <si>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</si>
  <si>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</si>
  <si>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</si>
  <si>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</si>
  <si>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</si>
  <si>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</si>
  <si>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</si>
  <si>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</si>
  <si>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</si>
  <si>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</si>
  <si>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</si>
  <si>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</si>
  <si>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</si>
  <si>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</si>
  <si>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</si>
  <si>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</si>
  <si>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</si>
  <si>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</si>
  <si>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</si>
  <si>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</si>
  <si>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</si>
  <si>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</si>
  <si>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</si>
  <si>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</si>
  <si>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</si>
  <si>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</si>
  <si>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</si>
  <si>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</si>
  <si>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</si>
  <si>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</si>
  <si>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</si>
  <si>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</si>
  <si>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</si>
  <si>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</si>
  <si>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</si>
  <si>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</si>
  <si>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</si>
  <si>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</si>
  <si>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</si>
  <si>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</si>
  <si>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</si>
  <si>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</si>
  <si>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</si>
  <si>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</si>
  <si>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</si>
  <si>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</si>
  <si>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</si>
  <si>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</si>
  <si>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</si>
  <si>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</si>
  <si>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</si>
  <si>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</si>
  <si>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</si>
  <si>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</si>
  <si>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</si>
  <si>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</si>
  <si>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</si>
  <si>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</si>
  <si>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</si>
  <si>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</si>
  <si>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</si>
  <si>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</si>
  <si>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</si>
  <si>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</si>
  <si>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</si>
  <si>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</si>
  <si>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</si>
  <si>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</si>
  <si>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</si>
  <si>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</si>
  <si>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</si>
  <si>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</si>
  <si>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</si>
  <si>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</si>
  <si>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</si>
  <si>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</si>
  <si>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</si>
  <si>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</si>
  <si>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</si>
  <si>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</si>
  <si>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</si>
  <si>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</si>
  <si>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</si>
  <si>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</si>
  <si>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</si>
  <si>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</si>
  <si>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</si>
  <si>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</si>
  <si>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</si>
  <si>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</si>
  <si>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</si>
  <si>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</si>
  <si>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</si>
  <si>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</si>
  <si>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</si>
  <si>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</si>
  <si>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</si>
  <si>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</si>
  <si>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</si>
  <si>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</si>
  <si>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</si>
  <si>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</si>
  <si>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</si>
  <si>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</si>
  <si>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</si>
  <si>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</si>
  <si>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</si>
  <si>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</si>
  <si>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</si>
  <si>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</si>
  <si>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</si>
  <si>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</si>
  <si>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</si>
  <si>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</si>
  <si>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</si>
  <si>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</si>
  <si>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</si>
  <si>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</si>
  <si>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</si>
  <si>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</si>
  <si>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</si>
  <si>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</si>
  <si>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</si>
  <si>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</si>
  <si>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</si>
  <si>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</si>
  <si>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</si>
  <si>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</si>
  <si>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</si>
  <si>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</si>
  <si>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</si>
  <si>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</si>
  <si>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</si>
  <si>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</si>
  <si>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</si>
  <si>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</si>
  <si>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</si>
  <si>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</si>
  <si>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</si>
  <si>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</si>
  <si>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</si>
  <si>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</si>
  <si>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</si>
  <si>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</si>
  <si>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</si>
  <si>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</si>
  <si>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</si>
  <si>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</si>
  <si>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</si>
  <si>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</si>
  <si>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</si>
  <si>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</si>
  <si>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</si>
  <si>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</si>
  <si>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</si>
  <si>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</si>
  <si>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</si>
  <si>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</si>
  <si>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</si>
  <si>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</si>
  <si>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</si>
  <si>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</si>
  <si>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</si>
  <si>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</si>
  <si>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</si>
  <si>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</si>
  <si>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</si>
  <si>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</si>
  <si>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</si>
  <si>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</si>
  <si>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</si>
  <si>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</si>
  <si>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</si>
  <si>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</si>
  <si>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</si>
  <si>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</si>
  <si>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</si>
  <si>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</si>
  <si>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</si>
  <si>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</si>
  <si>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</si>
  <si>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</si>
  <si>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</si>
  <si>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</si>
  <si>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</si>
  <si>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</si>
  <si>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</si>
  <si>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</si>
  <si>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</si>
  <si>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</si>
  <si>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</si>
  <si>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</si>
  <si>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</si>
  <si>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</si>
  <si>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</si>
  <si>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</si>
  <si>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</si>
  <si>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</si>
  <si>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</si>
  <si>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</si>
  <si>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</si>
  <si>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</si>
  <si>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</si>
  <si>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</si>
  <si>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</si>
  <si>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</si>
  <si>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</si>
  <si>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</si>
  <si>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</si>
  <si>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</si>
  <si>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</si>
  <si>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</si>
  <si>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</si>
  <si>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</si>
  <si>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</si>
  <si>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</si>
  <si>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</si>
  <si>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</si>
  <si>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</si>
  <si>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</si>
  <si>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</si>
  <si>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</si>
  <si>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</si>
  <si>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</si>
  <si>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</si>
  <si>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</si>
  <si>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</si>
  <si>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</si>
  <si>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</si>
  <si>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</si>
  <si>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</si>
  <si>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</si>
  <si>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</si>
  <si>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</si>
  <si>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</si>
  <si>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</si>
  <si>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</si>
  <si>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</si>
  <si>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</si>
  <si>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</si>
  <si>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</si>
  <si>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</si>
  <si>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</si>
  <si>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</si>
  <si>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</si>
  <si>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</si>
  <si>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</si>
  <si>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</si>
  <si>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</si>
  <si>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</si>
  <si>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</si>
  <si>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</si>
  <si>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</si>
  <si>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</si>
  <si>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</si>
  <si>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</si>
  <si>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</si>
  <si>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</si>
  <si>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</si>
  <si>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</si>
  <si>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</si>
  <si>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</si>
  <si>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</si>
  <si>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</si>
  <si>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</si>
  <si>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</si>
  <si>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</si>
  <si>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</si>
  <si>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</si>
  <si>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</si>
  <si>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</si>
  <si>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</si>
  <si>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</si>
  <si>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</si>
  <si>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</si>
  <si>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</si>
  <si>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</si>
  <si>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</si>
  <si>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</si>
  <si>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</si>
  <si>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</si>
  <si>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</si>
  <si>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</si>
  <si>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</si>
  <si>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</si>
  <si>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</si>
  <si>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</si>
  <si>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</si>
  <si>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</si>
  <si>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</si>
  <si>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</si>
  <si>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</si>
  <si>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</si>
  <si>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</si>
  <si>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</si>
  <si>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</si>
  <si>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</si>
  <si>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</si>
  <si>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</si>
  <si>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</si>
  <si>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</si>
  <si>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</si>
  <si>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</si>
  <si>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</si>
  <si>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</si>
  <si>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</si>
  <si>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</si>
  <si>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</si>
  <si>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</si>
  <si>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</si>
  <si>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</si>
  <si>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</si>
  <si>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</si>
  <si>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</si>
  <si>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</si>
  <si>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</si>
  <si>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</si>
  <si>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</si>
  <si>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</si>
  <si>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</si>
  <si>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</si>
  <si>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</si>
  <si>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</si>
  <si>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</si>
  <si>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</si>
  <si>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</si>
  <si>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</si>
  <si>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</si>
  <si>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</si>
  <si>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</si>
  <si>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</si>
  <si>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</si>
  <si>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</si>
  <si>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</si>
  <si>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</si>
  <si>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</si>
  <si>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</si>
  <si>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</si>
  <si>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</si>
  <si>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</si>
  <si>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</si>
  <si>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</si>
  <si>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</si>
  <si>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</si>
  <si>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</si>
  <si>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</si>
  <si>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</si>
  <si>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</si>
  <si>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</si>
  <si>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</si>
  <si>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</si>
  <si>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</si>
  <si>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</si>
  <si>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</si>
  <si>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</si>
  <si>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</si>
  <si>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</si>
  <si>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</si>
  <si>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</si>
  <si>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</si>
  <si>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</si>
  <si>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</si>
  <si>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</si>
  <si>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</si>
  <si>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</si>
  <si>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</si>
  <si>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</si>
  <si>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</si>
  <si>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</si>
  <si>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</si>
  <si>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</si>
  <si>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</si>
  <si>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</si>
  <si>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</si>
  <si>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</si>
  <si>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</si>
  <si>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</si>
  <si>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</si>
  <si>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</si>
  <si>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</si>
  <si>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</si>
  <si>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</si>
  <si>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</si>
  <si>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</si>
  <si>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</si>
  <si>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</si>
  <si>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</si>
  <si>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</si>
  <si>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</si>
  <si>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</si>
  <si>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</si>
  <si>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</si>
  <si>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</si>
  <si>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</si>
  <si>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</si>
  <si>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</si>
  <si>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</si>
  <si>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</si>
  <si>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</si>
  <si>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</si>
  <si>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</si>
  <si>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</si>
  <si>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</si>
  <si>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</si>
  <si>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</si>
  <si>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</si>
  <si>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</si>
  <si>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</si>
  <si>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</si>
  <si>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</si>
  <si>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</si>
  <si>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</si>
  <si>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</si>
  <si>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</si>
  <si>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</si>
  <si>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</si>
  <si>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</si>
  <si>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</si>
  <si>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</si>
  <si>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</si>
  <si>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</si>
  <si>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</si>
  <si>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</si>
  <si>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</si>
  <si>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</si>
  <si>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</si>
  <si>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</si>
  <si>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</si>
  <si>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</si>
  <si>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</si>
  <si>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</si>
  <si>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</si>
  <si>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</si>
  <si>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</si>
  <si>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</si>
  <si>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</si>
  <si>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</si>
  <si>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</si>
  <si>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</si>
  <si>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</si>
  <si>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</si>
  <si>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</si>
  <si>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</si>
  <si>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</si>
  <si>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</si>
  <si>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</si>
  <si>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</si>
  <si>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</si>
  <si>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</si>
  <si>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</si>
  <si>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</si>
  <si>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</si>
  <si>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</si>
  <si>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</si>
  <si>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</si>
  <si>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</si>
  <si>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</si>
  <si>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</si>
  <si>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</si>
  <si>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</si>
  <si>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</si>
  <si>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</si>
  <si>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</si>
  <si>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</si>
  <si>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</si>
  <si>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</si>
  <si>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</si>
  <si>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</si>
  <si>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</si>
  <si>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</si>
  <si>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</si>
  <si>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</si>
  <si>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</si>
  <si>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</si>
  <si>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</si>
  <si>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</si>
  <si>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</si>
  <si>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</si>
  <si>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</si>
  <si>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</si>
  <si>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</si>
  <si>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</si>
  <si>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</si>
  <si>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</si>
  <si>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</si>
  <si>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</si>
  <si>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</si>
  <si>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</si>
  <si>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</si>
  <si>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</si>
  <si>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</si>
  <si>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</si>
  <si>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</si>
  <si>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</si>
  <si>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</si>
  <si>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</si>
  <si>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</si>
  <si>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</si>
  <si>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</si>
  <si>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</si>
  <si>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</si>
  <si>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</si>
  <si>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</si>
  <si>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</si>
  <si>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</si>
  <si>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</si>
  <si>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</si>
  <si>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</si>
  <si>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</si>
  <si>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</si>
  <si>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</si>
  <si>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</si>
  <si>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</si>
  <si>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</si>
  <si>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</si>
  <si>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</si>
  <si>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</si>
  <si>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</si>
  <si>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</si>
  <si>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</si>
  <si>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</si>
  <si>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</si>
  <si>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</si>
  <si>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</si>
  <si>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</si>
  <si>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</si>
  <si>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</si>
  <si>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</si>
  <si>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</si>
  <si>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</si>
  <si>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</si>
  <si>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</si>
  <si>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</si>
  <si>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</si>
  <si>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</si>
  <si>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</si>
  <si>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</si>
  <si>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</si>
  <si>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</si>
  <si>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</si>
  <si>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</si>
  <si>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</si>
  <si>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</si>
  <si>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</si>
  <si>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</si>
  <si>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</si>
  <si>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</si>
  <si>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</si>
  <si>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</si>
  <si>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</si>
  <si>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</si>
  <si>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</si>
  <si>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</si>
  <si>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</si>
  <si>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</si>
  <si>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</si>
  <si>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</si>
  <si>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</si>
  <si>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</si>
  <si>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</si>
  <si>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</si>
  <si>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</si>
  <si>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</si>
  <si>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</si>
  <si>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</si>
  <si>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</si>
  <si>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</si>
  <si>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</si>
  <si>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</si>
  <si>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</si>
  <si>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</si>
  <si>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</si>
  <si>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</si>
  <si>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</si>
  <si>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</si>
  <si>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</si>
  <si>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</si>
  <si>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</si>
  <si>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</si>
  <si>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</si>
  <si>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</si>
  <si>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</si>
  <si>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</si>
  <si>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</si>
  <si>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</si>
  <si>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</si>
  <si>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</si>
  <si>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</si>
  <si>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</si>
  <si>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</si>
  <si>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</si>
  <si>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</si>
  <si>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</si>
  <si>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</si>
  <si>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</si>
  <si>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</si>
  <si>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</si>
  <si>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</si>
  <si>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</si>
  <si>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</si>
  <si>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</si>
  <si>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</si>
  <si>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</si>
  <si>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</si>
  <si>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</si>
  <si>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</si>
  <si>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</si>
  <si>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</si>
  <si>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</si>
  <si>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</si>
  <si>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</si>
  <si>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</si>
  <si>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</si>
  <si>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</si>
  <si>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</si>
  <si>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</si>
  <si>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</si>
  <si>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</si>
  <si>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</si>
  <si>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</si>
  <si>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</si>
  <si>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</si>
  <si>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</si>
  <si>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</si>
  <si>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</si>
  <si>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</si>
  <si>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</si>
  <si>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</si>
  <si>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</si>
  <si>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</si>
  <si>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</si>
  <si>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</si>
  <si>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</si>
  <si>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</si>
  <si>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</si>
  <si>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</si>
  <si>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</si>
  <si>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</si>
  <si>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</si>
  <si>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</si>
  <si>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</si>
  <si>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</si>
  <si>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</si>
  <si>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</si>
  <si>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</si>
  <si>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</si>
  <si>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</si>
  <si>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</si>
  <si>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</si>
  <si>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</si>
  <si>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</si>
  <si>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</si>
  <si>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</si>
  <si>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</si>
  <si>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</si>
  <si>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</si>
  <si>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</si>
  <si>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</si>
  <si>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</si>
  <si>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</si>
  <si>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</si>
  <si>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</si>
  <si>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</si>
  <si>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</si>
  <si>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</si>
  <si>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</si>
  <si>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</si>
  <si>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</si>
  <si>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</si>
  <si>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</si>
  <si>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</si>
  <si>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</si>
  <si>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</si>
  <si>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</si>
  <si>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</si>
  <si>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</si>
  <si>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</si>
  <si>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</si>
  <si>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</si>
  <si>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</si>
  <si>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</si>
  <si>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</si>
  <si>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</si>
  <si>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</si>
  <si>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</si>
  <si>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</si>
  <si>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</si>
  <si>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</si>
  <si>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</si>
  <si>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</si>
  <si>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</si>
  <si>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</si>
  <si>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</si>
  <si>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</si>
  <si>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</si>
  <si>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</si>
  <si>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</si>
  <si>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</si>
  <si>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</si>
  <si>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</si>
  <si>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</si>
  <si>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</si>
  <si>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</si>
  <si>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</si>
  <si>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</si>
  <si>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</si>
  <si>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</si>
  <si>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</si>
  <si>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</si>
  <si>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</si>
  <si>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</si>
  <si>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</si>
  <si>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</si>
  <si>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</si>
  <si>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</si>
  <si>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</si>
  <si>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</si>
  <si>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</si>
  <si>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</si>
  <si>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</si>
  <si>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</si>
  <si>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</si>
  <si>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</si>
  <si>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</si>
  <si>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</si>
  <si>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</si>
  <si>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</si>
  <si>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</si>
  <si>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</si>
  <si>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</si>
  <si>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</si>
  <si>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</si>
  <si>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</si>
  <si>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</si>
  <si>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</si>
  <si>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</si>
  <si>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</si>
  <si>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</si>
  <si>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</si>
  <si>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</si>
  <si>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</si>
  <si>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</si>
  <si>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</si>
  <si>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</si>
  <si>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</si>
  <si>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</si>
  <si>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</si>
  <si>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</si>
  <si>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</si>
  <si>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</si>
  <si>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</si>
  <si>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</si>
  <si>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</si>
  <si>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</si>
  <si>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</si>
  <si>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</si>
  <si>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</si>
  <si>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</si>
  <si>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</si>
  <si>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</si>
  <si>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</si>
  <si>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</si>
  <si>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</si>
  <si>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</si>
  <si>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</si>
  <si>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</si>
  <si>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</si>
  <si>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</si>
  <si>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</si>
  <si>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</si>
  <si>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</si>
  <si>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</si>
  <si>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</si>
  <si>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</si>
  <si>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</si>
  <si>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</si>
  <si>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</si>
  <si>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</si>
  <si>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</si>
  <si>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</si>
  <si>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</si>
  <si>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</si>
  <si>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</si>
  <si>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</si>
  <si>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</si>
  <si>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</si>
  <si>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</si>
  <si>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</si>
  <si>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</si>
  <si>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</si>
  <si>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</si>
  <si>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</si>
  <si>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</si>
  <si>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</si>
  <si>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</si>
  <si>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</si>
  <si>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</si>
  <si>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</si>
  <si>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</si>
  <si>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</si>
  <si>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</si>
  <si>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</si>
  <si>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</si>
  <si>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</si>
  <si>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</si>
  <si>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</si>
  <si>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</si>
  <si>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</si>
  <si>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</si>
  <si>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</si>
  <si>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</si>
  <si>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</si>
  <si>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</si>
  <si>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</si>
  <si>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</si>
  <si>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</si>
  <si>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</si>
  <si>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</si>
  <si>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</si>
  <si>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</si>
  <si>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</si>
  <si>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</si>
  <si>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</si>
  <si>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</si>
  <si>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</si>
  <si>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</si>
  <si>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</si>
  <si>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</si>
  <si>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</si>
  <si>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</si>
  <si>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</si>
  <si>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</si>
  <si>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</si>
  <si>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</si>
  <si>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</si>
  <si>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</si>
  <si>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</si>
  <si>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</si>
  <si>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</si>
  <si>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</si>
  <si>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</si>
  <si>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</si>
  <si>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</si>
  <si>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</si>
  <si>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</si>
  <si>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</si>
  <si>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</si>
  <si>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</si>
  <si>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</si>
  <si>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</si>
  <si>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</si>
  <si>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</si>
  <si>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</si>
  <si>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</si>
  <si>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</si>
  <si>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</si>
  <si>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</si>
  <si>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</si>
  <si>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</si>
  <si>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</si>
  <si>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</si>
  <si>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</si>
  <si>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</si>
  <si>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</si>
  <si>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</si>
  <si>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</si>
  <si>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</si>
  <si>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</si>
  <si>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</si>
  <si>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</si>
  <si>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</si>
  <si>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</si>
  <si>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</si>
  <si>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</si>
  <si>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</si>
  <si>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</si>
  <si>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</si>
  <si>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</si>
  <si>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</si>
  <si>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</si>
  <si>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</si>
  <si>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</si>
  <si>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</si>
  <si>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</si>
  <si>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</si>
  <si>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</si>
  <si>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</si>
  <si>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</si>
  <si>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</si>
  <si>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</si>
  <si>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</si>
  <si>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</si>
  <si>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</si>
  <si>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</si>
  <si>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</si>
  <si>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</si>
  <si>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</si>
  <si>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</si>
  <si>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</si>
  <si>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</si>
  <si>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</si>
  <si>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</si>
  <si>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</si>
  <si>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</si>
  <si>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</si>
  <si>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</si>
  <si>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</si>
  <si>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</si>
  <si>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</si>
  <si>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</si>
  <si>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</si>
  <si>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</si>
  <si>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</si>
  <si>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</si>
  <si>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</si>
  <si>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</si>
  <si>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</si>
  <si>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</si>
  <si>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</si>
  <si>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</si>
  <si>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</si>
  <si>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</si>
  <si>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</si>
  <si>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</si>
  <si>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</si>
  <si>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</si>
  <si>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</si>
  <si>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</si>
  <si>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</si>
  <si>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</si>
  <si>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</si>
  <si>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</si>
  <si>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</si>
  <si>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</si>
  <si>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</si>
  <si>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</si>
  <si>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</si>
  <si>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</si>
  <si>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</si>
  <si>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</si>
  <si>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</si>
  <si>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</si>
  <si>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</si>
  <si>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</si>
  <si>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</si>
  <si>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</si>
  <si>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</si>
  <si>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</si>
  <si>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</si>
  <si>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</si>
  <si>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</si>
  <si>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</si>
  <si>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</si>
  <si>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</si>
  <si>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</si>
  <si>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</si>
  <si>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</si>
  <si>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</si>
  <si>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</si>
  <si>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</si>
  <si>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</si>
  <si>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</si>
  <si>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</si>
  <si>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</si>
  <si>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</si>
  <si>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</si>
  <si>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</si>
  <si>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</si>
  <si>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</si>
  <si>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</si>
  <si>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</si>
  <si>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</si>
  <si>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</si>
  <si>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</si>
  <si>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</si>
  <si>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</si>
  <si>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</si>
  <si>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</si>
  <si>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</si>
  <si>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</si>
  <si>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</si>
  <si>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</si>
  <si>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</si>
  <si>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</si>
  <si>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</si>
  <si>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</si>
  <si>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</si>
  <si>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</si>
  <si>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</si>
  <si>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</si>
  <si>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</si>
  <si>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</si>
  <si>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</si>
  <si>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</si>
  <si>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</si>
  <si>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</si>
  <si>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</si>
  <si>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</si>
  <si>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</si>
  <si>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</si>
  <si>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</si>
  <si>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</si>
  <si>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</si>
  <si>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</si>
  <si>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</si>
  <si>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</si>
  <si>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</si>
  <si>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</si>
  <si>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</si>
  <si>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</si>
  <si>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</si>
  <si>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</si>
  <si>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</si>
  <si>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</si>
  <si>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</si>
  <si>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</si>
  <si>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</si>
  <si>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</si>
  <si>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</si>
  <si>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</si>
  <si>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</si>
  <si>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</si>
  <si>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</si>
  <si>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</si>
  <si>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</si>
  <si>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</si>
  <si>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</si>
  <si>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</si>
  <si>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</si>
  <si>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</si>
  <si>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</si>
  <si>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</si>
  <si>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</si>
  <si>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</si>
  <si>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</si>
  <si>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</si>
  <si>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</si>
  <si>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</si>
  <si>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</si>
  <si>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</si>
  <si>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</si>
  <si>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</si>
  <si>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</si>
  <si>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</si>
  <si>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</si>
  <si>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</si>
  <si>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</si>
  <si>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</si>
  <si>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</si>
  <si>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</si>
  <si>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</si>
  <si>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</si>
  <si>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</si>
  <si>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</si>
  <si>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</si>
  <si>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</si>
  <si>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</si>
  <si>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</si>
  <si>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</si>
  <si>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</si>
  <si>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</si>
  <si>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</si>
  <si>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</si>
  <si>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</si>
  <si>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</si>
  <si>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</si>
  <si>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</si>
  <si>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</si>
  <si>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</si>
  <si>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</si>
  <si>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</si>
  <si>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</si>
  <si>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</si>
  <si>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</si>
  <si>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</si>
  <si>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</si>
  <si>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</si>
  <si>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</si>
  <si>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</si>
  <si>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</si>
  <si>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</si>
  <si>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</si>
  <si>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</si>
  <si>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</si>
  <si>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</si>
  <si>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</si>
  <si>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</si>
  <si>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</si>
  <si>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</si>
  <si>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</si>
  <si>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</si>
  <si>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</si>
  <si>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</si>
  <si>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</si>
  <si>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</si>
  <si>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</si>
  <si>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</si>
  <si>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</si>
  <si>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</si>
  <si>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</si>
  <si>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</si>
  <si>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</si>
  <si>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</si>
  <si>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</si>
  <si>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</si>
  <si>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</si>
  <si>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</si>
  <si>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</si>
  <si>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</si>
  <si>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</si>
  <si>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</si>
  <si>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</si>
  <si>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</si>
  <si>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</si>
  <si>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</si>
  <si>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</si>
  <si>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</si>
  <si>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</si>
  <si>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</si>
  <si>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</si>
  <si>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</si>
  <si>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</si>
  <si>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</si>
  <si>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</si>
  <si>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</si>
  <si>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</si>
  <si>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</si>
  <si>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</si>
  <si>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</si>
  <si>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</si>
  <si>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</si>
  <si>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</si>
  <si>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</si>
  <si>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</si>
  <si>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</si>
  <si>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</si>
  <si>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</si>
  <si>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</si>
  <si>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</si>
  <si>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</si>
  <si>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</si>
  <si>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</si>
  <si>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</si>
  <si>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</si>
  <si>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</si>
  <si>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</si>
  <si>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</si>
  <si>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</si>
  <si>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</si>
  <si>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</si>
  <si>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</si>
  <si>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</si>
  <si>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</si>
  <si>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</si>
  <si>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</si>
  <si>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</si>
  <si>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</si>
  <si>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</si>
  <si>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</si>
  <si>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</si>
  <si>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</si>
  <si>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</si>
  <si>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</si>
  <si>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</si>
  <si>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</si>
  <si>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</si>
  <si>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</si>
  <si>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</si>
  <si>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</si>
  <si>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</si>
  <si>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</si>
  <si>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</si>
  <si>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</si>
  <si>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</si>
  <si>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</si>
  <si>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</si>
  <si>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</si>
  <si>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</si>
  <si>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</si>
  <si>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</si>
  <si>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</si>
  <si>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</si>
  <si>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</si>
  <si>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</si>
  <si>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</si>
  <si>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</si>
  <si>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</si>
  <si>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</si>
  <si>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</si>
  <si>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</si>
  <si>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</si>
  <si>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</si>
  <si>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</si>
  <si>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</si>
  <si>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</si>
  <si>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</si>
  <si>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</si>
  <si>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</si>
  <si>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</si>
  <si>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</si>
  <si>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</si>
  <si>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</si>
  <si>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</si>
  <si>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</si>
  <si>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</si>
  <si>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</si>
  <si>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</si>
  <si>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</si>
  <si>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</si>
  <si>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</si>
  <si>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</si>
  <si>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</si>
  <si>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</si>
  <si>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</si>
  <si>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</si>
  <si>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</si>
  <si>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</si>
  <si>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</si>
  <si>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</si>
  <si>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</si>
  <si>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</si>
  <si>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</si>
  <si>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</si>
  <si>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</si>
  <si>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</si>
  <si>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</si>
  <si>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</si>
  <si>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</si>
  <si>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</si>
  <si>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</si>
  <si>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</si>
  <si>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</si>
  <si>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</si>
  <si>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</si>
  <si>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</si>
  <si>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</si>
  <si>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</si>
  <si>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</si>
  <si>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</si>
  <si>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</si>
  <si>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</si>
  <si>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</si>
  <si>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</si>
  <si>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</si>
  <si>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</si>
  <si>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</si>
  <si>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</si>
  <si>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</si>
  <si>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</si>
  <si>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</si>
  <si>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</si>
  <si>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</si>
  <si>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</si>
  <si>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</si>
  <si>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</si>
  <si>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</si>
  <si>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</si>
  <si>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</si>
  <si>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</si>
  <si>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</si>
  <si>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</si>
  <si>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</si>
  <si>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</si>
  <si>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</si>
  <si>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</si>
  <si>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</si>
  <si>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</si>
  <si>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</si>
  <si>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</si>
  <si>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</si>
  <si>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</si>
  <si>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</si>
  <si>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</si>
  <si>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</si>
  <si>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</si>
  <si>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</si>
  <si>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</si>
  <si>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</si>
  <si>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</si>
  <si>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</si>
  <si>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</si>
  <si>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</si>
  <si>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</si>
  <si>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</si>
  <si>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</si>
  <si>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</si>
  <si>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</si>
  <si>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</si>
  <si>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</si>
  <si>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</si>
  <si>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</si>
  <si>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</si>
  <si>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</si>
  <si>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</si>
  <si>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</si>
  <si>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</si>
  <si>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</si>
  <si>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</si>
  <si>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</si>
  <si>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</si>
  <si>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</si>
  <si>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</si>
  <si>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</si>
  <si>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</si>
  <si>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</si>
  <si>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</si>
  <si>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</si>
  <si>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</si>
  <si>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</si>
  <si>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</si>
  <si>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</si>
  <si>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</si>
  <si>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</si>
  <si>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</si>
  <si>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</si>
  <si>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</si>
  <si>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</si>
  <si>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</si>
  <si>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</si>
  <si>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</si>
  <si>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</si>
  <si>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</si>
  <si>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</si>
  <si>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</si>
  <si>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</si>
  <si>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</si>
  <si>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</si>
  <si>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</si>
  <si>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</si>
  <si>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</si>
  <si>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</si>
  <si>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</si>
  <si>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</si>
  <si>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</si>
  <si>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</si>
  <si>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</si>
  <si>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</si>
  <si>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</si>
  <si>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</si>
  <si>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</si>
  <si>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</si>
  <si>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</si>
  <si>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</si>
  <si>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</si>
  <si>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</si>
  <si>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</si>
  <si>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</si>
  <si>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</si>
  <si>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</si>
  <si>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</si>
  <si>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</si>
  <si>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</si>
  <si>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</si>
  <si>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</si>
  <si>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</si>
  <si>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</si>
  <si>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</si>
  <si>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</si>
  <si>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</si>
  <si>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</si>
  <si>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</si>
  <si>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</si>
  <si>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</si>
  <si>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</si>
  <si>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</si>
  <si>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</si>
  <si>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</si>
  <si>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</si>
  <si>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</si>
  <si>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</si>
  <si>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</si>
  <si>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</si>
  <si>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</si>
  <si>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</si>
  <si>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</si>
  <si>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</si>
  <si>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</si>
  <si>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</si>
  <si>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</si>
  <si>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</si>
  <si>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</si>
  <si>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</si>
  <si>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</si>
  <si>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</si>
  <si>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</si>
  <si>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</si>
  <si>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</si>
  <si>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</si>
  <si>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</si>
  <si>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</si>
  <si>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</si>
  <si>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</si>
  <si>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</si>
  <si>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</si>
  <si>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</si>
  <si>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</si>
  <si>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</si>
  <si>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</si>
  <si>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</si>
  <si>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</si>
  <si>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</si>
  <si>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</si>
  <si>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</si>
  <si>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</si>
  <si>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</si>
  <si>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</si>
  <si>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</si>
  <si>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</si>
  <si>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</si>
  <si>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</si>
  <si>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</si>
  <si>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</si>
  <si>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</si>
  <si>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</si>
  <si>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</si>
  <si>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</si>
  <si>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</si>
  <si>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</si>
  <si>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</si>
  <si>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</si>
  <si>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</si>
  <si>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</si>
  <si>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</si>
  <si>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</si>
  <si>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</si>
  <si>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</si>
  <si>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</si>
  <si>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</si>
  <si>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</si>
  <si>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</si>
  <si>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</si>
  <si>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</si>
  <si>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</si>
  <si>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</si>
  <si>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</si>
  <si>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</si>
  <si>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</si>
  <si>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</si>
  <si>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</si>
  <si>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</si>
  <si>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</si>
  <si>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</si>
  <si>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</si>
  <si>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</si>
  <si>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</si>
  <si>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</si>
  <si>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</si>
  <si>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</si>
  <si>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</si>
  <si>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</si>
  <si>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</si>
  <si>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</si>
  <si>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</si>
  <si>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</si>
  <si>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</si>
  <si>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</si>
  <si>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</si>
  <si>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</si>
  <si>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</si>
  <si>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</si>
  <si>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</si>
  <si>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</si>
  <si>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</si>
  <si>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</si>
  <si>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</si>
  <si>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</si>
  <si>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</si>
  <si>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</si>
  <si>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</si>
  <si>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</si>
  <si>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</si>
  <si>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</si>
  <si>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</si>
  <si>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</si>
  <si>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</si>
  <si>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</si>
  <si>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</si>
  <si>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</si>
  <si>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</si>
  <si>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</si>
  <si>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</si>
  <si>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</si>
  <si>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</si>
  <si>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</si>
  <si>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</si>
  <si>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</si>
  <si>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</si>
  <si>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</si>
  <si>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</si>
  <si>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</si>
  <si>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</si>
  <si>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</si>
  <si>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</si>
  <si>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</si>
  <si>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</si>
  <si>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</si>
  <si>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</si>
  <si>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</si>
  <si>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</si>
  <si>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</si>
  <si>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</si>
  <si>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</si>
  <si>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</si>
  <si>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</si>
  <si>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</si>
  <si>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</si>
  <si>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</si>
  <si>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</si>
  <si>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</si>
  <si>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</si>
  <si>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</si>
  <si>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</si>
  <si>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</si>
  <si>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</si>
  <si>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</si>
  <si>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</si>
  <si>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</si>
  <si>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</si>
  <si>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</si>
  <si>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</si>
  <si>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</si>
  <si>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</si>
  <si>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</si>
  <si>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</si>
  <si>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</si>
  <si>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</si>
  <si>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</si>
  <si>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</si>
  <si>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</si>
  <si>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</si>
  <si>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</si>
  <si>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</si>
  <si>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</si>
  <si>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</si>
  <si>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</si>
  <si>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</si>
  <si>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</si>
  <si>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</si>
  <si>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</si>
  <si>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</si>
  <si>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</si>
  <si>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</si>
  <si>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</si>
  <si>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</si>
  <si>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</si>
  <si>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</si>
  <si>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</si>
  <si>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</si>
  <si>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</si>
  <si>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</si>
  <si>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</si>
  <si>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</si>
  <si>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</si>
  <si>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</si>
  <si>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</si>
  <si>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</si>
  <si>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</si>
  <si>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</si>
  <si>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</si>
  <si>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</si>
  <si>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</si>
  <si>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</si>
  <si>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</si>
  <si>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</si>
  <si>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</si>
  <si>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</si>
  <si>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</si>
  <si>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</si>
  <si>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</si>
  <si>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</si>
  <si>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</si>
  <si>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</si>
  <si>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</si>
  <si>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</si>
  <si>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</si>
  <si>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</si>
  <si>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</si>
  <si>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</si>
  <si>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</si>
  <si>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</si>
  <si>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</si>
  <si>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</si>
  <si>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</si>
  <si>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</si>
  <si>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</si>
  <si>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</si>
  <si>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</si>
  <si>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</si>
  <si>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</si>
  <si>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</si>
  <si>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</si>
  <si>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</si>
  <si>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</si>
  <si>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</si>
  <si>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</si>
  <si>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</si>
  <si>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</si>
  <si>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</si>
  <si>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</si>
  <si>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</si>
  <si>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</si>
  <si>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</si>
  <si>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</si>
  <si>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</si>
  <si>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</si>
  <si>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</si>
  <si>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</si>
  <si>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</si>
  <si>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</si>
  <si>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</si>
  <si>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</si>
  <si>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</si>
  <si>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</si>
  <si>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</si>
  <si>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</si>
  <si>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</si>
  <si>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</si>
  <si>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</si>
  <si>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</si>
  <si>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</si>
  <si>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</si>
  <si>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</si>
  <si>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</si>
  <si>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</si>
  <si>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</si>
  <si>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</si>
  <si>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</si>
  <si>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</si>
  <si>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</si>
  <si>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</si>
  <si>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</si>
  <si>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</si>
  <si>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</si>
  <si>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</si>
  <si>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</si>
  <si>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</si>
  <si>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</si>
  <si>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</si>
  <si>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</si>
  <si>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</si>
  <si>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</si>
  <si>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</si>
  <si>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</si>
  <si>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</si>
  <si>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</si>
  <si>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</si>
  <si>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</si>
  <si>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</si>
  <si>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</si>
  <si>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</si>
  <si>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</si>
  <si>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</si>
  <si>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</si>
  <si>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</si>
  <si>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</si>
  <si>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</si>
  <si>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</si>
  <si>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</si>
  <si>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</si>
  <si>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</si>
  <si>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</si>
  <si>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</si>
  <si>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</si>
  <si>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</si>
  <si>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</si>
  <si>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</si>
  <si>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</si>
  <si>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</si>
  <si>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</si>
  <si>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</si>
  <si>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</si>
  <si>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</si>
  <si>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</si>
  <si>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</si>
  <si>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</si>
  <si>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</si>
  <si>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</si>
  <si>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</si>
  <si>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</si>
  <si>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</si>
  <si>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</si>
  <si>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</si>
  <si>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</si>
  <si>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</si>
  <si>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</si>
  <si>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</si>
  <si>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</si>
  <si>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</si>
  <si>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</si>
  <si>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</si>
  <si>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</si>
  <si>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</si>
  <si>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</si>
  <si>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</si>
  <si>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</si>
  <si>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</si>
  <si>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</si>
  <si>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</si>
  <si>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</si>
  <si>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</si>
  <si>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</si>
  <si>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</si>
  <si>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</si>
  <si>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</si>
  <si>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</si>
  <si>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</si>
  <si>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</si>
  <si>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</si>
  <si>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</si>
  <si>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</si>
  <si>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</si>
  <si>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</si>
  <si>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</si>
  <si>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</si>
  <si>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</si>
  <si>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</si>
  <si>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</si>
  <si>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</si>
  <si>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</si>
  <si>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</si>
  <si>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</si>
  <si>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</si>
  <si>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</si>
  <si>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</si>
  <si>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</si>
  <si>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</si>
  <si>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</si>
  <si>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</si>
  <si>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</si>
  <si>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</si>
  <si>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</si>
  <si>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</si>
  <si>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</si>
  <si>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</si>
  <si>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</si>
  <si>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</si>
  <si>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</si>
  <si>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</si>
  <si>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</si>
  <si>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</si>
  <si>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</si>
  <si>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</si>
  <si>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</si>
  <si>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</si>
  <si>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</si>
  <si>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</si>
  <si>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</si>
  <si>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</si>
  <si>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</si>
  <si>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</si>
  <si>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</si>
  <si>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</si>
  <si>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</si>
  <si>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</si>
  <si>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</si>
  <si>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</si>
  <si>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</si>
  <si>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</si>
  <si>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</si>
  <si>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</si>
  <si>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</si>
  <si>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</si>
  <si>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</si>
  <si>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</si>
  <si>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</si>
  <si>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</si>
  <si>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</si>
  <si>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</si>
  <si>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</si>
  <si>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</si>
  <si>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</si>
  <si>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</si>
  <si>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</si>
  <si>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</si>
  <si>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</si>
  <si>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</si>
  <si>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</si>
  <si>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</si>
  <si>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</si>
  <si>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</si>
  <si>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</si>
  <si>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</si>
  <si>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</si>
  <si>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</si>
  <si>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</si>
  <si>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</si>
  <si>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</si>
  <si>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</si>
  <si>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</si>
  <si>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</si>
  <si>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</si>
  <si>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</si>
  <si>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</si>
  <si>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</si>
  <si>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</si>
  <si>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</si>
  <si>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</si>
  <si>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</si>
  <si>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</si>
  <si>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</si>
  <si>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</si>
  <si>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</si>
  <si>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</si>
  <si>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</si>
  <si>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</si>
  <si>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</si>
  <si>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</si>
  <si>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</si>
  <si>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</si>
  <si>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</si>
  <si>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</si>
  <si>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</si>
  <si>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</si>
  <si>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</si>
  <si>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</si>
  <si>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</si>
  <si>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</si>
  <si>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</si>
  <si>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</si>
  <si>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</si>
  <si>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</si>
  <si>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</si>
  <si>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</si>
  <si>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</si>
  <si>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</si>
  <si>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</si>
  <si>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</si>
  <si>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</si>
  <si>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</si>
  <si>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</si>
  <si>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</si>
  <si>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</si>
  <si>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</si>
  <si>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</si>
  <si>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</si>
  <si>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</si>
  <si>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</si>
  <si>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</si>
  <si>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</si>
  <si>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</si>
  <si>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</si>
  <si>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</si>
  <si>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</si>
  <si>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</si>
  <si>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</si>
  <si>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</si>
  <si>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</si>
  <si>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</si>
  <si>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</si>
  <si>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</si>
  <si>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</si>
  <si>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</si>
  <si>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</si>
  <si>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</si>
  <si>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</si>
  <si>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</si>
  <si>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</si>
  <si>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</si>
  <si>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</si>
  <si>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</si>
  <si>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</si>
  <si>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</si>
  <si>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</si>
  <si>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</si>
  <si>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</si>
  <si>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</si>
  <si>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</si>
  <si>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</si>
  <si>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</si>
  <si>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</si>
  <si>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</si>
  <si>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</si>
  <si>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</si>
  <si>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</si>
  <si>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</si>
  <si>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</si>
  <si>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</si>
  <si>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</si>
  <si>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</si>
  <si>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</si>
  <si>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</si>
  <si>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</si>
  <si>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</si>
  <si>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</si>
  <si>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</si>
  <si>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</si>
  <si>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</si>
  <si>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</si>
  <si>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</si>
  <si>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</si>
  <si>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</si>
  <si>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</si>
  <si>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</si>
  <si>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</si>
  <si>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</si>
  <si>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</si>
  <si>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</si>
  <si>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</si>
  <si>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</si>
  <si>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</si>
  <si>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</si>
  <si>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</si>
  <si>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</si>
  <si>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</si>
  <si>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</si>
  <si>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</si>
  <si>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</si>
  <si>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</si>
  <si>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</si>
  <si>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</si>
  <si>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</si>
  <si>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</si>
  <si>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</si>
  <si>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</si>
  <si>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</si>
  <si>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</si>
  <si>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</si>
  <si>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</si>
  <si>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</si>
  <si>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</si>
  <si>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</si>
  <si>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</si>
  <si>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</si>
  <si>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</si>
  <si>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</si>
  <si>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</si>
  <si>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</si>
  <si>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</si>
  <si>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</si>
  <si>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</si>
  <si>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</si>
  <si>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</si>
  <si>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</si>
  <si>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</si>
  <si>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</si>
  <si>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</si>
  <si>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</si>
  <si>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</si>
  <si>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</si>
  <si>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</si>
  <si>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</si>
  <si>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</si>
  <si>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</si>
  <si>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</si>
  <si>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</si>
  <si>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</si>
  <si>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</si>
  <si>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</si>
  <si>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</si>
  <si>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</si>
  <si>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</si>
  <si>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</si>
  <si>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</si>
  <si>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</si>
  <si>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</si>
  <si>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</si>
  <si>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</si>
  <si>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</si>
  <si>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</si>
  <si>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</si>
  <si>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</si>
  <si>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</si>
  <si>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</si>
  <si>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</si>
  <si>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</si>
  <si>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</si>
  <si>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</si>
  <si>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</si>
  <si>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</si>
  <si>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</si>
  <si>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</si>
  <si>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</si>
  <si>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</si>
  <si>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</si>
  <si>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</si>
  <si>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</si>
  <si>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</si>
  <si>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</si>
  <si>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</si>
  <si>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</si>
  <si>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</si>
  <si>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</si>
  <si>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</si>
  <si>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</si>
  <si>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</si>
  <si>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</si>
  <si>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</si>
  <si>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</si>
  <si>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</si>
  <si>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</si>
  <si>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</si>
  <si>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</si>
  <si>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</si>
  <si>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</si>
  <si>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</si>
  <si>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</si>
  <si>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</si>
  <si>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</si>
  <si>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</si>
  <si>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</si>
  <si>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</si>
  <si>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</si>
  <si>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</si>
  <si>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</si>
  <si>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</si>
  <si>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</si>
  <si>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</si>
  <si>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</si>
  <si>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</si>
  <si>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</si>
  <si>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</si>
  <si>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</si>
  <si>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</si>
  <si>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</si>
  <si>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</si>
  <si>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</si>
  <si>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</si>
  <si>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</si>
  <si>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</si>
  <si>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</si>
  <si>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</si>
  <si>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</si>
  <si>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</si>
  <si>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</si>
  <si>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</si>
  <si>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</si>
  <si>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</si>
  <si>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</si>
  <si>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</si>
  <si>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</si>
  <si>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</si>
  <si>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</si>
  <si>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</si>
  <si>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</si>
  <si>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</si>
  <si>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</si>
  <si>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</si>
  <si>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</si>
  <si>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</si>
  <si>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</si>
  <si>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</si>
  <si>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</si>
  <si>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</si>
  <si>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</si>
  <si>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</si>
  <si>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</si>
  <si>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</si>
  <si>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</si>
  <si>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</si>
  <si>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</si>
  <si>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</si>
  <si>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</si>
  <si>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</si>
  <si>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</si>
  <si>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</si>
  <si>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</si>
  <si>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</si>
  <si>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</si>
  <si>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</si>
  <si>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</si>
  <si>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</si>
  <si>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</si>
  <si>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</si>
  <si>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</si>
  <si>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</si>
  <si>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</si>
  <si>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</si>
  <si>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</si>
  <si>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</si>
  <si>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</si>
  <si>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</si>
  <si>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</si>
  <si>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</si>
  <si>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</si>
  <si>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</si>
  <si>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</si>
  <si>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</si>
  <si>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</si>
  <si>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</si>
  <si>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</si>
  <si>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</si>
  <si>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</si>
  <si>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</si>
  <si>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</si>
  <si>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</si>
  <si>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</si>
  <si>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</si>
  <si>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</si>
  <si>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</si>
  <si>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</si>
  <si>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</si>
  <si>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</si>
  <si>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</si>
  <si>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</si>
  <si>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</si>
  <si>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</si>
  <si>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</si>
  <si>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</si>
  <si>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</si>
  <si>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</si>
  <si>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</si>
  <si>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</si>
  <si>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</si>
  <si>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</si>
  <si>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</si>
  <si>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</si>
  <si>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</si>
  <si>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</si>
  <si>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</si>
  <si>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</si>
  <si>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</si>
  <si>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</si>
  <si>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</si>
  <si>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</si>
  <si>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</si>
  <si>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</si>
  <si>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</si>
  <si>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</si>
  <si>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</si>
  <si>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</si>
  <si>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</si>
  <si>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</si>
  <si>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</si>
  <si>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</si>
  <si>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</si>
  <si>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</si>
  <si>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</si>
  <si>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</si>
  <si>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</si>
  <si>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</si>
  <si>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</si>
  <si>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</si>
  <si>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</si>
  <si>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</si>
  <si>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</si>
  <si>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</si>
  <si>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</si>
  <si>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</si>
  <si>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</si>
  <si>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</si>
  <si>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</si>
  <si>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</si>
  <si>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</si>
  <si>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</si>
  <si>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</si>
  <si>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</si>
  <si>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</si>
  <si>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</si>
  <si>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</si>
  <si>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</si>
  <si>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</si>
  <si>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</si>
  <si>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</si>
  <si>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</si>
  <si>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</si>
  <si>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</si>
  <si>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</si>
  <si>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</si>
  <si>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</si>
  <si>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</si>
  <si>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</si>
  <si>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</si>
  <si>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</si>
  <si>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</si>
  <si>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</si>
  <si>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</si>
  <si>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</si>
  <si>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</si>
  <si>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</si>
  <si>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</si>
  <si>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</si>
  <si>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</si>
  <si>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</si>
  <si>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</si>
  <si>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</si>
  <si>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</si>
  <si>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</si>
  <si>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</si>
  <si>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</si>
  <si>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</si>
  <si>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</si>
  <si>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</si>
  <si>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</si>
  <si>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</si>
  <si>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</si>
  <si>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</si>
  <si>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</si>
  <si>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</si>
  <si>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</si>
  <si>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</si>
  <si>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</si>
  <si>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</si>
  <si>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</si>
  <si>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</si>
  <si>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</si>
  <si>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</si>
  <si>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</si>
  <si>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</si>
  <si>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</si>
  <si>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</si>
  <si>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</si>
  <si>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</si>
  <si>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</si>
  <si>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</si>
  <si>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</si>
  <si>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</si>
  <si>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</si>
  <si>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</si>
  <si>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</si>
  <si>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</si>
  <si>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</si>
  <si>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</si>
  <si>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</si>
  <si>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</si>
  <si>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</si>
  <si>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</si>
  <si>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</si>
  <si>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</si>
  <si>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</si>
  <si>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</si>
  <si>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</si>
  <si>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</si>
  <si>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</si>
  <si>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</si>
  <si>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</si>
  <si>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</si>
  <si>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</si>
  <si>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</si>
  <si>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</si>
  <si>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</si>
  <si>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</si>
  <si>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</si>
  <si>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</si>
  <si>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</si>
  <si>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</si>
  <si>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</si>
  <si>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</si>
  <si>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</si>
  <si>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</si>
  <si>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</si>
  <si>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</si>
  <si>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</si>
  <si>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</si>
  <si>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</si>
  <si>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</si>
  <si>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</si>
  <si>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</si>
  <si>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</si>
  <si>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</si>
  <si>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</si>
  <si>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</si>
  <si>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</si>
  <si>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</si>
  <si>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</si>
  <si>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</si>
  <si>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</si>
  <si>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</si>
  <si>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</si>
  <si>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</si>
  <si>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</si>
  <si>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</si>
  <si>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</si>
  <si>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</si>
  <si>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</si>
  <si>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</si>
  <si>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</si>
  <si>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</si>
  <si>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</si>
  <si>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</si>
  <si>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</si>
  <si>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</si>
  <si>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</si>
  <si>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</si>
  <si>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</si>
  <si>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</si>
  <si>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</si>
  <si>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</si>
  <si>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</si>
  <si>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</si>
  <si>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</si>
  <si>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</si>
  <si>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</si>
  <si>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</si>
  <si>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</si>
  <si>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</si>
  <si>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</si>
  <si>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</si>
  <si>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</si>
  <si>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</si>
  <si>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</si>
  <si>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</si>
  <si>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</si>
  <si>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</si>
  <si>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</si>
  <si>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</si>
  <si>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</si>
  <si>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</si>
  <si>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</si>
  <si>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</si>
  <si>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</si>
  <si>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</si>
  <si>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</si>
  <si>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</si>
  <si>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</si>
  <si>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</si>
  <si>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</si>
  <si>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</si>
  <si>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</si>
  <si>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</si>
  <si>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</si>
  <si>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</si>
  <si>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</si>
  <si>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</si>
  <si>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</si>
  <si>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</si>
  <si>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</si>
  <si>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</si>
  <si>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</si>
  <si>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</si>
  <si>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</si>
  <si>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</si>
  <si>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</si>
  <si>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</si>
  <si>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</si>
  <si>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</si>
  <si>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</si>
  <si>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</si>
  <si>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</si>
  <si>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</si>
  <si>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</si>
  <si>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</si>
  <si>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</si>
  <si>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</si>
  <si>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</si>
  <si>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</si>
  <si>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</si>
  <si>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</si>
  <si>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</si>
  <si>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</si>
  <si>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</si>
  <si>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</si>
  <si>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</si>
  <si>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</si>
  <si>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</si>
  <si>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</si>
  <si>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</si>
  <si>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</si>
  <si>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</si>
  <si>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</si>
  <si>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</si>
  <si>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</si>
  <si>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</si>
  <si>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</si>
  <si>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</si>
  <si>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</si>
  <si>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</si>
  <si>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</si>
  <si>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</si>
  <si>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</si>
  <si>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</si>
  <si>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</si>
  <si>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</si>
  <si>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</si>
  <si>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</si>
  <si>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</si>
  <si>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</si>
  <si>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</si>
  <si>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</si>
  <si>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</si>
  <si>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</si>
  <si>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</si>
  <si>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</si>
  <si>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</si>
  <si>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</si>
  <si>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</si>
  <si>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</si>
  <si>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</si>
  <si>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</si>
  <si>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</si>
  <si>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</si>
  <si>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</si>
  <si>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</si>
  <si>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</si>
  <si>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</si>
  <si>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</si>
  <si>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</si>
  <si>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</si>
  <si>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</si>
  <si>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</si>
  <si>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</si>
  <si>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</si>
  <si>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</si>
  <si>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</si>
  <si>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</si>
  <si>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</si>
  <si>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</si>
  <si>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</si>
  <si>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</si>
  <si>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</si>
  <si>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</si>
  <si>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</si>
  <si>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</si>
  <si>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</si>
  <si>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</si>
  <si>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</si>
  <si>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</si>
  <si>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</si>
  <si>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</si>
  <si>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</si>
  <si>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</si>
  <si>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</si>
  <si>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</si>
  <si>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</si>
  <si>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</si>
  <si>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</si>
  <si>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</si>
  <si>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</si>
  <si>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</si>
  <si>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</si>
  <si>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</si>
  <si>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</si>
  <si>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</si>
  <si>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</si>
  <si>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</si>
  <si>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</si>
  <si>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</si>
  <si>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</si>
  <si>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</si>
  <si>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</si>
  <si>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</si>
  <si>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</si>
  <si>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</si>
  <si>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</si>
  <si>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</si>
  <si>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</si>
  <si>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</si>
  <si>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</si>
  <si>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</si>
  <si>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</si>
  <si>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</si>
  <si>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</si>
  <si>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</si>
  <si>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</si>
  <si>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</si>
  <si>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</si>
  <si>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</si>
  <si>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</si>
  <si>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</si>
  <si>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</si>
  <si>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</si>
  <si>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</si>
  <si>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</si>
  <si>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</si>
  <si>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</si>
  <si>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</si>
  <si>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</si>
  <si>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</si>
  <si>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</si>
  <si>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</si>
  <si>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</si>
  <si>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</si>
  <si>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</si>
  <si>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</si>
  <si>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</si>
  <si>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</si>
  <si>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</si>
  <si>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</si>
  <si>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</si>
  <si>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</si>
  <si>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</si>
  <si>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</si>
  <si>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</si>
  <si>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</si>
  <si>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</si>
  <si>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</si>
  <si>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</si>
  <si>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</si>
  <si>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</si>
  <si>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</si>
  <si>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</si>
  <si>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</si>
  <si>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</si>
  <si>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</si>
  <si>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</si>
  <si>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</si>
  <si>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</si>
  <si>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</si>
  <si>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</si>
  <si>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</si>
  <si>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</si>
  <si>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</si>
  <si>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</si>
  <si>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</si>
  <si>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</si>
  <si>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</si>
  <si>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</si>
  <si>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</si>
  <si>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</si>
  <si>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</si>
  <si>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</si>
  <si>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</si>
  <si>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</si>
  <si>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</si>
  <si>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</si>
  <si>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</si>
  <si>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</si>
  <si>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</si>
  <si>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</si>
  <si>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</si>
  <si>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</si>
  <si>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</si>
  <si>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</si>
  <si>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</si>
  <si>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</si>
  <si>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</si>
  <si>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</si>
  <si>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</si>
  <si>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</si>
  <si>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</si>
  <si>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</si>
  <si>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</si>
  <si>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</si>
  <si>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</si>
  <si>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</si>
  <si>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</si>
  <si>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</si>
  <si>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</si>
  <si>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</si>
  <si>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</si>
  <si>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</si>
  <si>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</si>
  <si>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</si>
  <si>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</si>
  <si>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</si>
  <si>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</si>
  <si>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</si>
  <si>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</si>
  <si>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</si>
  <si>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</si>
  <si>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</si>
  <si>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</si>
  <si>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</si>
  <si>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</si>
  <si>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</si>
  <si>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</si>
  <si>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</si>
  <si>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</si>
  <si>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</si>
  <si>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</si>
  <si>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</si>
  <si>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</si>
  <si>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</si>
  <si>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</si>
  <si>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</si>
  <si>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</si>
  <si>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</si>
  <si>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</si>
  <si>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</si>
  <si>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</si>
  <si>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</si>
  <si>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</si>
  <si>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</si>
  <si>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</si>
  <si>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</si>
  <si>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</si>
  <si>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</si>
  <si>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</si>
  <si>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</si>
  <si>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</si>
  <si>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</si>
  <si>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</si>
  <si>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</si>
  <si>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</si>
  <si>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</si>
  <si>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</si>
  <si>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</si>
  <si>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</si>
  <si>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</si>
  <si>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</si>
  <si>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</si>
  <si>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</si>
  <si>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</si>
  <si>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</si>
  <si>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</si>
  <si>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</si>
  <si>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</si>
  <si>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</si>
  <si>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</si>
  <si>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</si>
  <si>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</si>
  <si>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</si>
  <si>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</si>
  <si>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</si>
  <si>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</si>
  <si>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</si>
  <si>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</si>
  <si>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</si>
  <si>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</si>
  <si>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</si>
  <si>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</si>
  <si>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</si>
  <si>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</si>
  <si>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</si>
  <si>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</si>
  <si>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</si>
  <si>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</si>
  <si>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</si>
  <si>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</si>
  <si>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</si>
  <si>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</si>
  <si>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</si>
  <si>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</si>
  <si>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</si>
  <si>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</si>
  <si>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</si>
  <si>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</si>
  <si>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</si>
  <si>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</si>
  <si>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</si>
  <si>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</si>
  <si>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</si>
  <si>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</si>
  <si>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</si>
  <si>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</si>
  <si>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</si>
  <si>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</si>
  <si>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</si>
  <si>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</si>
  <si>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</si>
  <si>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</si>
  <si>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</si>
  <si>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</si>
  <si>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</si>
  <si>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</si>
  <si>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</si>
  <si>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</si>
  <si>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</si>
  <si>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</si>
  <si>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</si>
  <si>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</si>
  <si>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</si>
  <si>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</si>
  <si>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</si>
  <si>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</si>
  <si>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</si>
  <si>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</si>
  <si>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</si>
  <si>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</si>
  <si>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</si>
  <si>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</si>
  <si>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</si>
  <si>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</si>
  <si>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</si>
  <si>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</si>
  <si>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</si>
  <si>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</si>
  <si>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</si>
  <si>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</si>
  <si>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</si>
  <si>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</si>
  <si>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</si>
  <si>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</si>
  <si>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</si>
  <si>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</si>
  <si>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</si>
  <si>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</si>
  <si>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</si>
  <si>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</si>
  <si>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</si>
  <si>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</si>
  <si>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</si>
  <si>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</si>
  <si>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</si>
  <si>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</si>
  <si>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</si>
  <si>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</si>
  <si>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</si>
  <si>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</si>
  <si>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</si>
  <si>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</si>
  <si>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</si>
  <si>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</si>
  <si>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</si>
  <si>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</si>
  <si>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</si>
  <si>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</si>
  <si>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</si>
  <si>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</si>
  <si>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</si>
  <si>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</si>
  <si>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</si>
  <si>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</si>
  <si>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</si>
  <si>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</si>
  <si>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</si>
  <si>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</si>
  <si>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</si>
  <si>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</si>
  <si>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</si>
  <si>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</si>
  <si>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</si>
  <si>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</si>
  <si>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</si>
  <si>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</si>
  <si>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</si>
  <si>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</si>
  <si>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</si>
  <si>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</si>
  <si>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</si>
  <si>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</si>
  <si>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</si>
  <si>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</si>
  <si>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</si>
  <si>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</si>
  <si>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</si>
  <si>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</si>
  <si>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</si>
  <si>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</si>
  <si>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</si>
  <si>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</si>
  <si>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</si>
  <si>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</si>
  <si>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</si>
  <si>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</si>
  <si>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</si>
  <si>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</si>
  <si>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</si>
  <si>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</si>
  <si>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</si>
  <si>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</si>
  <si>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</si>
  <si>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</si>
  <si>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</si>
  <si>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</si>
  <si>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</si>
  <si>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</si>
  <si>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</si>
  <si>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</si>
  <si>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</si>
  <si>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</si>
  <si>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</si>
  <si>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</si>
  <si>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</si>
  <si>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</si>
  <si>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</si>
  <si>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</si>
  <si>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</si>
  <si>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</si>
  <si>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</si>
  <si>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</si>
  <si>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</si>
  <si>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</si>
  <si>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</si>
  <si>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</si>
  <si>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</si>
  <si>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</si>
  <si>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</si>
  <si>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</si>
  <si>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</si>
  <si>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</si>
  <si>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</si>
  <si>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</si>
  <si>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</si>
  <si>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</si>
  <si>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</si>
  <si>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</si>
  <si>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</si>
  <si>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</si>
  <si>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</si>
  <si>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</si>
  <si>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</si>
  <si>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</si>
  <si>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</si>
  <si>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</si>
  <si>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</si>
  <si>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</si>
  <si>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</si>
  <si>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</si>
  <si>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</si>
  <si>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</si>
  <si>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</si>
  <si>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</si>
  <si>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</si>
  <si>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</si>
  <si>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</si>
  <si>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</si>
  <si>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</si>
  <si>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</si>
  <si>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</si>
  <si>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</si>
  <si>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</si>
  <si>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</si>
  <si>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</si>
  <si>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</si>
  <si>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</si>
  <si>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</si>
  <si>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</si>
  <si>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</si>
  <si>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</si>
  <si>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</si>
  <si>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</si>
  <si>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</si>
  <si>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</si>
  <si>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</si>
  <si>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</si>
  <si>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</si>
  <si>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</si>
  <si>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</si>
  <si>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</si>
  <si>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</si>
  <si>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</si>
  <si>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</si>
  <si>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</si>
  <si>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</si>
  <si>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</si>
  <si>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</si>
  <si>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</si>
  <si>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</si>
  <si>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</si>
  <si>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</si>
  <si>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</si>
  <si>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</si>
  <si>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</si>
  <si>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</si>
  <si>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</si>
  <si>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</si>
  <si>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</si>
  <si>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</si>
  <si>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</si>
  <si>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</si>
  <si>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</si>
  <si>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</si>
  <si>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</si>
  <si>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</si>
  <si>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</si>
  <si>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</si>
  <si>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</si>
  <si>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</si>
  <si>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</si>
  <si>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</si>
  <si>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</si>
  <si>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</si>
  <si>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</si>
  <si>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</si>
  <si>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</si>
  <si>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</si>
  <si>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</si>
  <si>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</si>
  <si>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</si>
  <si>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</si>
  <si>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</si>
  <si>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</si>
  <si>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</si>
  <si>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</si>
  <si>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</si>
  <si>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</si>
  <si>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</si>
  <si>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</si>
  <si>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</si>
  <si>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</si>
  <si>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</si>
  <si>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</si>
  <si>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</si>
  <si>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</si>
  <si>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</si>
  <si>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</si>
  <si>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</si>
  <si>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</si>
  <si>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</si>
  <si>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</si>
  <si>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</si>
  <si>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</si>
  <si>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</si>
  <si>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</si>
  <si>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</si>
  <si>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</si>
  <si>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</si>
  <si>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</si>
  <si>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</si>
  <si>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</si>
  <si>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</si>
  <si>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</si>
  <si>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</si>
  <si>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</si>
  <si>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</si>
  <si>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</si>
  <si>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</si>
  <si>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</si>
  <si>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</si>
  <si>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</si>
  <si>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</si>
  <si>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</si>
  <si>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</si>
  <si>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</si>
  <si>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</si>
  <si>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</si>
  <si>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</si>
  <si>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</si>
  <si>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</si>
  <si>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</si>
  <si>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</si>
  <si>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</si>
  <si>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</si>
  <si>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</si>
  <si>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</si>
  <si>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</si>
  <si>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</si>
  <si>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</si>
  <si>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</si>
  <si>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</si>
  <si>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</si>
  <si>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</si>
  <si>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</si>
  <si>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</si>
  <si>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</si>
  <si>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</si>
  <si>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</si>
  <si>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</si>
  <si>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</si>
  <si>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</si>
  <si>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</si>
  <si>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</si>
  <si>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</si>
  <si>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</si>
  <si>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</si>
  <si>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</si>
  <si>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</si>
  <si>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</si>
  <si>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</si>
  <si>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</si>
  <si>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</si>
  <si>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</si>
  <si>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</si>
  <si>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</si>
  <si>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</si>
  <si>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</si>
  <si>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</si>
  <si>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</si>
  <si>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</si>
  <si>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</si>
  <si>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</si>
  <si>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</si>
  <si>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</si>
  <si>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</si>
  <si>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</si>
  <si>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</si>
  <si>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</si>
  <si>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</si>
  <si>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</si>
  <si>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</si>
  <si>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</si>
  <si>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</si>
  <si>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</si>
  <si>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</si>
  <si>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</si>
  <si>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</si>
  <si>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</si>
  <si>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</si>
  <si>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</si>
  <si>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</si>
  <si>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</si>
  <si>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</si>
  <si>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</si>
  <si>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</si>
  <si>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</si>
  <si>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</si>
  <si>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</si>
  <si>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</si>
  <si>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</si>
  <si>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</si>
  <si>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</si>
  <si>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</si>
  <si>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</si>
  <si>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</si>
  <si>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</si>
  <si>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</si>
  <si>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</si>
  <si>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</si>
  <si>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</si>
  <si>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</si>
  <si>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</si>
  <si>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</si>
  <si>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</si>
  <si>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</si>
  <si>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</si>
  <si>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</si>
  <si>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</si>
  <si>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</si>
  <si>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</si>
  <si>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</si>
  <si>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</si>
  <si>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</si>
  <si>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</si>
  <si>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</si>
  <si>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</si>
  <si>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</si>
  <si>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</si>
  <si>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</si>
  <si>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</si>
  <si>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</si>
  <si>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</si>
  <si>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</si>
  <si>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</si>
  <si>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</si>
  <si>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</si>
  <si>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</si>
  <si>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</si>
  <si>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</si>
  <si>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</si>
  <si>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</si>
  <si>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</si>
  <si>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</si>
  <si>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</si>
  <si>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</si>
  <si>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</si>
  <si>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</si>
  <si>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</si>
  <si>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</si>
  <si>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</si>
  <si>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</si>
  <si>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</si>
  <si>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</si>
  <si>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</si>
  <si>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</si>
  <si>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</si>
  <si>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</si>
  <si>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</si>
  <si>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</si>
  <si>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</si>
  <si>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</si>
  <si>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</si>
  <si>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</si>
  <si>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</si>
  <si>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</si>
  <si>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</si>
  <si>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</si>
  <si>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</si>
  <si>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</si>
  <si>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</si>
  <si>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</si>
  <si>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</si>
  <si>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</si>
  <si>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</si>
  <si>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</si>
  <si>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</si>
  <si>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</si>
  <si>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</si>
  <si>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</si>
  <si>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</si>
  <si>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</si>
  <si>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</si>
  <si>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</si>
  <si>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</si>
  <si>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</si>
  <si>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</si>
  <si>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</si>
  <si>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</si>
  <si>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</si>
  <si>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</si>
  <si>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</si>
  <si>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</si>
  <si>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</si>
  <si>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</si>
  <si>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</si>
  <si>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</si>
  <si>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</si>
  <si>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</si>
  <si>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</si>
  <si>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</si>
  <si>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</si>
  <si>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</si>
  <si>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</si>
  <si>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</si>
  <si>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</si>
  <si>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</si>
  <si>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</si>
  <si>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</si>
  <si>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</si>
  <si>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</si>
  <si>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</si>
  <si>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</si>
  <si>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</si>
  <si>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</si>
  <si>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</si>
  <si>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</si>
  <si>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</si>
  <si>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</si>
  <si>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</si>
  <si>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</si>
  <si>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</si>
  <si>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</si>
  <si>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</si>
  <si>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</si>
  <si>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</si>
  <si>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</si>
  <si>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</si>
  <si>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</si>
  <si>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</si>
  <si>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</si>
  <si>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</si>
  <si>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</si>
  <si>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</si>
  <si>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</si>
  <si>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</si>
  <si>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</si>
  <si>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</si>
  <si>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</si>
  <si>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</si>
  <si>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</si>
  <si>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</si>
  <si>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</si>
  <si>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</si>
  <si>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</si>
  <si>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</si>
  <si>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</si>
  <si>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</si>
  <si>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</si>
  <si>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</si>
  <si>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</si>
  <si>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</si>
  <si>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</si>
  <si>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</si>
  <si>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</si>
  <si>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</si>
  <si>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</si>
  <si>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</si>
  <si>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</si>
  <si>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</si>
  <si>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</si>
  <si>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</si>
  <si>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</si>
  <si>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</si>
  <si>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</si>
  <si>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</si>
  <si>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</si>
  <si>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</si>
  <si>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</si>
  <si>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</si>
  <si>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</si>
  <si>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</si>
  <si>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</si>
  <si>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</si>
  <si>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</si>
  <si>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</si>
  <si>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</si>
  <si>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</si>
  <si>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</si>
  <si>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</si>
  <si>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</si>
  <si>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</si>
  <si>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</si>
  <si>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</si>
  <si>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</si>
  <si>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</si>
  <si>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</si>
  <si>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</si>
  <si>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</si>
  <si>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</si>
  <si>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</si>
  <si>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</si>
  <si>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</si>
  <si>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</si>
  <si>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</si>
  <si>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</si>
  <si>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</si>
  <si>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</si>
  <si>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</si>
  <si>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</si>
  <si>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</si>
  <si>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</si>
  <si>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</si>
  <si>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</si>
  <si>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</si>
  <si>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</si>
  <si>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</si>
  <si>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</si>
  <si>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</si>
  <si>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</si>
  <si>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</si>
  <si>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</si>
  <si>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</si>
  <si>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</si>
  <si>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</si>
  <si>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</si>
  <si>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</si>
  <si>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</si>
  <si>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</si>
  <si>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</si>
  <si>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</si>
  <si>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</si>
  <si>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</si>
  <si>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</si>
  <si>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</si>
  <si>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</si>
  <si>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</si>
  <si>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</si>
  <si>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</si>
  <si>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</si>
  <si>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</si>
  <si>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</si>
  <si>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</si>
  <si>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</si>
  <si>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</si>
  <si>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</si>
  <si>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</si>
  <si>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</si>
  <si>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</si>
  <si>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</si>
  <si>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</si>
  <si>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</si>
  <si>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</si>
  <si>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</si>
  <si>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</si>
  <si>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</si>
  <si>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</si>
  <si>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</si>
  <si>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</si>
  <si>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</si>
  <si>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</si>
  <si>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</si>
  <si>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</si>
  <si>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</si>
  <si>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</si>
  <si>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</si>
  <si>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</si>
  <si>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</si>
  <si>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</si>
  <si>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</si>
  <si>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</si>
  <si>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</si>
  <si>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</si>
  <si>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</si>
  <si>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</si>
  <si>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</si>
  <si>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</si>
  <si>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</si>
  <si>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</si>
  <si>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</si>
  <si>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</si>
  <si>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</si>
  <si>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</si>
  <si>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</si>
  <si>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</si>
  <si>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</si>
  <si>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</si>
  <si>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</si>
  <si>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</si>
  <si>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</si>
  <si>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</si>
  <si>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</si>
  <si>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</si>
  <si>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</si>
  <si>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</si>
  <si>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</si>
  <si>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</si>
  <si>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</si>
  <si>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</si>
  <si>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</si>
  <si>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</si>
  <si>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</si>
  <si>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</si>
  <si>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</si>
  <si>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</si>
  <si>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</si>
  <si>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</si>
  <si>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</si>
  <si>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</si>
  <si>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</si>
  <si>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</si>
  <si>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</si>
  <si>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</si>
  <si>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</si>
  <si>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</si>
  <si>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</si>
  <si>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</si>
  <si>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</si>
  <si>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</si>
  <si>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</si>
  <si>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</si>
  <si>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</si>
  <si>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</si>
  <si>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</si>
  <si>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</si>
  <si>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</si>
  <si>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</si>
  <si>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</si>
  <si>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</si>
  <si>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</si>
  <si>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</si>
  <si>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</si>
  <si>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</si>
  <si>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</si>
  <si>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</si>
  <si>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</si>
  <si>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</si>
  <si>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</si>
  <si>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</si>
  <si>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</si>
  <si>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</si>
  <si>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</si>
  <si>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</si>
  <si>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</si>
  <si>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</si>
  <si>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</si>
  <si>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</si>
  <si>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</si>
  <si>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</si>
  <si>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</si>
  <si>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</si>
  <si>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</si>
  <si>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</si>
  <si>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</si>
  <si>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</si>
  <si>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</si>
  <si>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</si>
  <si>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</si>
  <si>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</si>
  <si>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</si>
  <si>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</si>
  <si>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</si>
  <si>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</si>
  <si>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</si>
  <si>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</si>
  <si>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</si>
  <si>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</si>
  <si>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</si>
  <si>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</si>
  <si>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</si>
  <si>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</si>
  <si>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</si>
  <si>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</si>
  <si>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</si>
  <si>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</si>
  <si>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</si>
  <si>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</si>
  <si>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</si>
  <si>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</si>
  <si>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</si>
  <si>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</si>
  <si>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</si>
  <si>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</si>
  <si>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</si>
  <si>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</si>
  <si>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</si>
  <si>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</si>
  <si>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</si>
  <si>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</si>
  <si>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</si>
  <si>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</si>
  <si>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</si>
  <si>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</si>
  <si>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</si>
  <si>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</si>
  <si>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</si>
  <si>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</si>
  <si>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</si>
  <si>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</si>
  <si>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</si>
  <si>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</si>
  <si>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</si>
  <si>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</si>
  <si>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</si>
  <si>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</si>
  <si>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</si>
  <si>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</si>
  <si>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</si>
  <si>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</si>
  <si>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</si>
  <si>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</si>
  <si>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</si>
  <si>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</si>
  <si>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</si>
  <si>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</si>
  <si>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</si>
  <si>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</si>
  <si>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</si>
  <si>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</si>
  <si>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</si>
  <si>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</si>
  <si>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</si>
  <si>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</si>
  <si>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</si>
  <si>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</si>
  <si>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</si>
  <si>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</si>
  <si>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</si>
  <si>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</si>
  <si>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</si>
  <si>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</si>
  <si>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</si>
  <si>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</si>
  <si>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</si>
  <si>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</si>
  <si>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</si>
  <si>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</si>
  <si>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</si>
  <si>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</si>
  <si>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</si>
  <si>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</si>
  <si>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</si>
  <si>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</si>
  <si>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</si>
  <si>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</si>
  <si>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</si>
  <si>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</si>
  <si>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</si>
  <si>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</si>
  <si>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</si>
  <si>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</si>
  <si>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</si>
  <si>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</si>
  <si>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</si>
  <si>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</si>
  <si>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</si>
  <si>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</si>
  <si>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</si>
  <si>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</si>
  <si>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</si>
  <si>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</si>
  <si>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</si>
  <si>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</si>
  <si>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</si>
  <si>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</si>
  <si>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</si>
  <si>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</si>
  <si>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</si>
  <si>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</si>
  <si>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</si>
  <si>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</si>
  <si>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</si>
  <si>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</si>
  <si>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</si>
  <si>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</si>
  <si>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</si>
  <si>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</si>
  <si>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</si>
  <si>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</si>
  <si>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</si>
  <si>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</si>
  <si>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</si>
  <si>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</si>
  <si>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</si>
  <si>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</si>
  <si>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</si>
  <si>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</si>
  <si>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</si>
  <si>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</si>
  <si>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</si>
  <si>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</si>
  <si>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</si>
  <si>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</si>
  <si>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</si>
  <si>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</si>
  <si>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</si>
  <si>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</si>
  <si>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</si>
  <si>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</si>
  <si>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</si>
  <si>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</si>
  <si>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</si>
  <si>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</si>
  <si>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</si>
  <si>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</si>
  <si>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</si>
  <si>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</si>
  <si>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</si>
  <si>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</si>
  <si>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</si>
  <si>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</si>
  <si>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</si>
  <si>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</si>
  <si>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</si>
  <si>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</si>
  <si>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</si>
  <si>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</si>
  <si>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</si>
  <si>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</si>
  <si>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</si>
  <si>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</si>
  <si>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</si>
  <si>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</si>
  <si>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</si>
  <si>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</si>
  <si>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</si>
  <si>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</si>
  <si>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</si>
  <si>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</si>
  <si>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</si>
  <si>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</si>
  <si>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</si>
  <si>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</si>
  <si>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</si>
  <si>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</si>
  <si>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</si>
  <si>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</si>
  <si>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</si>
  <si>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</si>
  <si>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</si>
  <si>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</si>
  <si>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</si>
  <si>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</si>
  <si>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</si>
  <si>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</si>
  <si>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</si>
  <si>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</si>
  <si>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</si>
  <si>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</si>
  <si>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</si>
  <si>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</si>
  <si>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</si>
  <si>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</si>
  <si>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</si>
  <si>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</si>
  <si>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</si>
  <si>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</si>
  <si>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</si>
  <si>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</si>
  <si>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</si>
  <si>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</si>
  <si>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</si>
  <si>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</si>
  <si>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</si>
  <si>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</si>
  <si>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</si>
  <si>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</si>
  <si>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</si>
  <si>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</si>
  <si>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</si>
  <si>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</si>
  <si>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</si>
  <si>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</si>
  <si>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</si>
  <si>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</si>
  <si>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</si>
  <si>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</si>
  <si>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</si>
  <si>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</si>
  <si>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</si>
  <si>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</si>
  <si>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</si>
  <si>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</si>
  <si>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</si>
  <si>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</si>
  <si>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</si>
  <si>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</si>
  <si>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</si>
  <si>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</si>
  <si>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</si>
  <si>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</si>
  <si>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</si>
  <si>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</si>
  <si>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</si>
  <si>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</si>
  <si>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</si>
  <si>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</si>
  <si>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</si>
  <si>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</si>
  <si>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</si>
  <si>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</si>
  <si>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</si>
  <si>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</si>
  <si>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</si>
  <si>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</si>
  <si>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</si>
  <si>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</si>
  <si>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</si>
  <si>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</si>
  <si>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</si>
  <si>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</si>
  <si>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</si>
  <si>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</si>
  <si>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</si>
  <si>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</si>
  <si>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</si>
  <si>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</si>
  <si>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</si>
  <si>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</si>
  <si>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</si>
  <si>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</si>
  <si>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</si>
  <si>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</si>
  <si>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</si>
  <si>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</si>
  <si>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</si>
  <si>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</si>
  <si>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</si>
  <si>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</si>
  <si>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</si>
  <si>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</si>
  <si>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</si>
  <si>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</si>
  <si>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</si>
  <si>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</si>
  <si>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</si>
  <si>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</si>
  <si>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</si>
  <si>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</si>
  <si>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</si>
  <si>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</si>
  <si>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</si>
  <si>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</si>
  <si>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</si>
  <si>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</si>
  <si>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</si>
  <si>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</si>
  <si>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</si>
  <si>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</si>
  <si>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</si>
  <si>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</si>
  <si>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</si>
  <si>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</si>
  <si>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</si>
  <si>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</si>
  <si>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</si>
  <si>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</si>
  <si>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</si>
  <si>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</si>
  <si>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</si>
  <si>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</si>
  <si>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</si>
  <si>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</si>
  <si>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</si>
  <si>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</si>
  <si>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</si>
  <si>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</si>
  <si>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</si>
  <si>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</si>
  <si>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</si>
  <si>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</si>
  <si>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</si>
  <si>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</si>
  <si>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</si>
  <si>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</si>
  <si>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</si>
  <si>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</si>
  <si>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</si>
  <si>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</si>
  <si>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</si>
  <si>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</si>
  <si>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</si>
  <si>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</si>
  <si>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</si>
  <si>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</si>
  <si>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</si>
  <si>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</si>
  <si>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</si>
  <si>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</si>
  <si>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</si>
  <si>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</si>
  <si>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</si>
  <si>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</si>
  <si>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</si>
  <si>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</si>
  <si>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</si>
  <si>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</si>
  <si>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</si>
  <si>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</si>
  <si>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</si>
  <si>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</si>
  <si>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</si>
  <si>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</si>
  <si>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</si>
  <si>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</si>
  <si>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</si>
  <si>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</si>
  <si>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</si>
  <si>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</si>
  <si>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</si>
  <si>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</si>
  <si>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</si>
  <si>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</si>
  <si>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</si>
  <si>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</si>
  <si>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</si>
  <si>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</si>
  <si>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</si>
  <si>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</si>
  <si>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</si>
  <si>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</si>
  <si>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</si>
  <si>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</si>
  <si>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</si>
  <si>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</si>
  <si>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</si>
  <si>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</si>
  <si>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</si>
  <si>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</si>
  <si>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</si>
  <si>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</si>
  <si>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</si>
  <si>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</si>
  <si>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</si>
  <si>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</si>
  <si>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</si>
  <si>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</si>
  <si>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</si>
  <si>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</si>
  <si>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</si>
  <si>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</si>
  <si>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</si>
  <si>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</si>
  <si>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</si>
  <si>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</si>
  <si>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</si>
  <si>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</si>
  <si>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</si>
  <si>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</si>
  <si>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</si>
  <si>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</si>
  <si>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</si>
  <si>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</si>
  <si>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</si>
  <si>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</si>
  <si>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</si>
  <si>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</si>
  <si>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</si>
  <si>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</si>
  <si>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</si>
  <si>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</si>
  <si>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</si>
  <si>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</si>
  <si>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</si>
  <si>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</si>
  <si>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</si>
  <si>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</si>
  <si>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</si>
  <si>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</si>
  <si>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</si>
  <si>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</si>
  <si>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</si>
  <si>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</si>
  <si>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</si>
  <si>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</si>
  <si>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</si>
  <si>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</si>
  <si>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</si>
  <si>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</si>
  <si>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</si>
  <si>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</si>
  <si>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</si>
  <si>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</si>
  <si>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</si>
  <si>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</si>
  <si>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</si>
  <si>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</si>
  <si>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</si>
  <si>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</si>
  <si>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</si>
  <si>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</si>
  <si>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</si>
  <si>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</si>
  <si>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</si>
  <si>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</si>
  <si>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</si>
  <si>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</si>
  <si>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</si>
  <si>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</si>
  <si>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</si>
  <si>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</si>
  <si>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</si>
  <si>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</si>
  <si>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</si>
  <si>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</si>
  <si>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</si>
  <si>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</si>
  <si>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</si>
  <si>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</si>
  <si>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</si>
  <si>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</si>
  <si>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</si>
  <si>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</si>
  <si>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</si>
  <si>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</si>
  <si>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</si>
  <si>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</si>
  <si>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</si>
  <si>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</si>
  <si>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</si>
  <si>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</si>
  <si>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</si>
  <si>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</si>
  <si>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</si>
  <si>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</si>
  <si>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</si>
  <si>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</si>
  <si>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</si>
  <si>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</si>
  <si>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</si>
  <si>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</si>
  <si>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</si>
  <si>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</si>
  <si>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</si>
  <si>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</si>
  <si>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</si>
  <si>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</si>
  <si>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</si>
  <si>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</si>
  <si>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</si>
  <si>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</si>
  <si>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</si>
  <si>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</si>
  <si>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</si>
  <si>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</si>
  <si>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</si>
  <si>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</si>
  <si>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</si>
  <si>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</si>
  <si>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</si>
  <si>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</si>
  <si>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</si>
  <si>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</si>
  <si>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</si>
  <si>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</si>
  <si>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</si>
  <si>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</si>
  <si>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</si>
  <si>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</si>
  <si>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</si>
  <si>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</si>
  <si>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</si>
  <si>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</si>
  <si>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</si>
  <si>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</si>
  <si>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</si>
  <si>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</si>
  <si>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</si>
  <si>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</si>
  <si>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</si>
  <si>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</si>
  <si>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</si>
  <si>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</si>
  <si>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</si>
  <si>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</si>
  <si>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</si>
  <si>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</si>
  <si>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</si>
  <si>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</si>
  <si>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</si>
  <si>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</si>
  <si>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</si>
  <si>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</si>
  <si>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</si>
  <si>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</si>
  <si>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</si>
  <si>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</si>
  <si>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</si>
  <si>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</si>
  <si>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</si>
  <si>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</si>
  <si>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</si>
  <si>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</si>
  <si>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</si>
  <si>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</si>
  <si>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</si>
  <si>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</si>
  <si>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</si>
  <si>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</si>
  <si>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</si>
  <si>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</si>
  <si>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</si>
  <si>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</si>
  <si>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</si>
  <si>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</si>
  <si>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</si>
  <si>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</si>
  <si>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</si>
  <si>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</si>
  <si>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</si>
  <si>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</si>
  <si>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</si>
  <si>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</si>
  <si>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</si>
  <si>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</si>
  <si>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</si>
  <si>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</si>
  <si>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</si>
  <si>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</si>
  <si>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</si>
  <si>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</si>
  <si>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</si>
  <si>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</si>
  <si>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</si>
  <si>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</si>
  <si>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</si>
  <si>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</si>
  <si>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</si>
  <si>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</si>
  <si>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</si>
  <si>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</si>
  <si>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</si>
  <si>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</si>
  <si>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</si>
  <si>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</si>
  <si>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</si>
  <si>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</si>
  <si>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</si>
  <si>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</si>
  <si>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</si>
  <si>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</si>
  <si>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</si>
  <si>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</si>
  <si>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</si>
  <si>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</si>
  <si>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</si>
  <si>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</si>
  <si>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</si>
  <si>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</si>
  <si>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</si>
  <si>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</si>
  <si>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</si>
  <si>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</si>
  <si>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</si>
  <si>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</si>
  <si>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</si>
  <si>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</si>
  <si>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</si>
  <si>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</si>
  <si>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</si>
  <si>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</si>
  <si>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</si>
  <si>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</si>
  <si>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</si>
  <si>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</si>
  <si>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</si>
  <si>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</si>
  <si>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</si>
  <si>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</si>
  <si>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</si>
  <si>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</si>
  <si>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</si>
  <si>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</si>
  <si>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</si>
  <si>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</si>
  <si>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</si>
  <si>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</si>
  <si>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</si>
  <si>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</si>
  <si>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</si>
  <si>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</si>
  <si>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</si>
  <si>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</si>
  <si>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</si>
  <si>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</si>
  <si>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</si>
  <si>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</si>
  <si>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</si>
  <si>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</si>
  <si>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</si>
  <si>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</si>
  <si>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</si>
  <si>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</si>
  <si>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</si>
  <si>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</si>
  <si>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</si>
  <si>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</si>
  <si>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</si>
  <si>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</si>
  <si>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</si>
  <si>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</si>
  <si>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</si>
  <si>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</si>
  <si>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</si>
  <si>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</si>
  <si>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</si>
  <si>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</si>
  <si>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</si>
  <si>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</si>
  <si>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</si>
  <si>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</si>
  <si>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</si>
  <si>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</si>
  <si>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</si>
  <si>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</si>
  <si>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</si>
  <si>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</si>
  <si>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</si>
  <si>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</si>
  <si>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</si>
  <si>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</si>
  <si>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</si>
  <si>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</si>
  <si>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</si>
  <si>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</si>
  <si>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</si>
  <si>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</si>
  <si>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</si>
  <si>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</si>
  <si>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</si>
  <si>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</si>
  <si>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</si>
  <si>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</si>
  <si>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</si>
  <si>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</si>
  <si>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</si>
  <si>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</si>
  <si>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</si>
  <si>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</si>
  <si>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</si>
  <si>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</si>
  <si>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</si>
  <si>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</si>
  <si>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</si>
  <si>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</si>
  <si>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</si>
  <si>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</si>
  <si>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</si>
  <si>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</si>
  <si>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</si>
  <si>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</si>
  <si>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</si>
  <si>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</si>
  <si>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</si>
  <si>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</si>
  <si>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</si>
  <si>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</si>
  <si>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</si>
  <si>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</si>
  <si>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</si>
  <si>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</si>
  <si>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</si>
  <si>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</si>
  <si>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</si>
  <si>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</si>
  <si>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</si>
  <si>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</si>
  <si>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</si>
  <si>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</si>
  <si>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</si>
  <si>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</si>
  <si>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</si>
  <si>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</si>
  <si>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</si>
  <si>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</si>
  <si>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</si>
  <si>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</si>
  <si>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</si>
  <si>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</si>
  <si>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</si>
  <si>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</si>
  <si>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</si>
  <si>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</si>
  <si>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</si>
  <si>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</si>
  <si>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</si>
  <si>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</si>
  <si>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</si>
  <si>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</si>
  <si>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</si>
  <si>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</si>
  <si>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</si>
  <si>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</si>
  <si>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</si>
  <si>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</si>
  <si>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</si>
  <si>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</si>
  <si>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</si>
  <si>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</si>
  <si>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</si>
  <si>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</si>
  <si>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</si>
  <si>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</si>
  <si>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</si>
  <si>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</si>
  <si>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</si>
  <si>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</si>
  <si>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</si>
  <si>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</si>
  <si>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</si>
  <si>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</si>
  <si>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</si>
  <si>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</si>
  <si>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</si>
  <si>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</si>
  <si>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</si>
  <si>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</si>
  <si>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</si>
  <si>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</si>
  <si>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</si>
  <si>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</si>
  <si>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</si>
  <si>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</si>
  <si>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</si>
  <si>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</si>
  <si>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</si>
  <si>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</si>
  <si>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</si>
  <si>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</si>
  <si>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</si>
  <si>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</si>
  <si>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</si>
  <si>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</si>
  <si>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</si>
  <si>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</si>
  <si>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</si>
  <si>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</si>
  <si>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</si>
  <si>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</si>
  <si>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</si>
  <si>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</si>
  <si>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</si>
  <si>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</si>
  <si>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</si>
  <si>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</si>
  <si>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</si>
  <si>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</si>
  <si>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</si>
  <si>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</si>
  <si>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</si>
  <si>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</si>
  <si>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</si>
  <si>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</si>
  <si>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</si>
  <si>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</si>
  <si>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</si>
  <si>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</si>
  <si>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</si>
  <si>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</si>
  <si>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</si>
  <si>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</si>
  <si>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</si>
  <si>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</si>
  <si>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</si>
  <si>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</si>
  <si>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</si>
  <si>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</si>
  <si>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</si>
  <si>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</si>
  <si>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</si>
  <si>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</si>
  <si>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</si>
  <si>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</si>
  <si>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</si>
  <si>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</si>
  <si>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</si>
  <si>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</si>
  <si>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</si>
  <si>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</si>
  <si>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</si>
  <si>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</si>
  <si>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</si>
  <si>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</si>
  <si>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</si>
  <si>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</si>
  <si>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</si>
  <si>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</si>
  <si>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</si>
  <si>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</si>
  <si>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</si>
  <si>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</si>
  <si>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</si>
  <si>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</si>
  <si>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</si>
  <si>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</si>
  <si>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</si>
  <si>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</si>
  <si>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</si>
  <si>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</si>
  <si>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</si>
  <si>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</si>
  <si>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</si>
  <si>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</si>
  <si>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</si>
  <si>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</si>
  <si>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</si>
  <si>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</si>
  <si>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</si>
  <si>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</si>
  <si>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</si>
  <si>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</si>
  <si>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</si>
  <si>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</si>
  <si>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</si>
  <si>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</si>
  <si>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</si>
  <si>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</si>
  <si>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</si>
  <si>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</si>
  <si>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</si>
  <si>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</si>
  <si>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</si>
  <si>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</si>
  <si>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</si>
  <si>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</si>
  <si>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</si>
  <si>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</si>
  <si>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</si>
  <si>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</si>
  <si>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</si>
  <si>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</si>
  <si>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</si>
  <si>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</si>
  <si>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</si>
  <si>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</si>
  <si>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</si>
  <si>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</si>
  <si>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</si>
  <si>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</si>
  <si>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</si>
  <si>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</si>
  <si>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</si>
  <si>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</si>
  <si>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</si>
  <si>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</si>
  <si>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</si>
  <si>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</si>
  <si>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</si>
  <si>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</si>
  <si>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</si>
  <si>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</si>
  <si>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</si>
  <si>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</si>
  <si>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</si>
  <si>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</si>
  <si>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</si>
  <si>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</si>
  <si>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</si>
  <si>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</si>
  <si>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</si>
  <si>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</si>
  <si>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</si>
  <si>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</si>
  <si>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</si>
  <si>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</si>
  <si>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</si>
  <si>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</si>
  <si>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</si>
  <si>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</si>
  <si>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</si>
  <si>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</si>
  <si>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</si>
  <si>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</si>
  <si>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</si>
  <si>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</si>
  <si>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</si>
  <si>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</si>
  <si>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</si>
  <si>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</si>
  <si>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</si>
  <si>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</si>
  <si>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</si>
  <si>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</si>
  <si>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</si>
  <si>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</si>
  <si>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</si>
  <si>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</si>
  <si>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</si>
  <si>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</si>
  <si>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</si>
  <si>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</si>
  <si>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</si>
  <si>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</si>
  <si>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</si>
  <si>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</si>
  <si>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</si>
  <si>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</si>
  <si>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</si>
  <si>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</si>
  <si>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</si>
  <si>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</si>
  <si>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</si>
  <si>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</si>
  <si>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</si>
  <si>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</si>
  <si>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</si>
  <si>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</si>
  <si>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</si>
  <si>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</si>
  <si>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</si>
  <si>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</si>
  <si>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</si>
  <si>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</si>
  <si>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</si>
  <si>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</si>
  <si>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</si>
  <si>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</si>
  <si>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</si>
  <si>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</si>
  <si>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</si>
  <si>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</si>
  <si>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</si>
  <si>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</si>
  <si>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</si>
  <si>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</si>
  <si>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</si>
  <si>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</si>
  <si>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</si>
  <si>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</si>
  <si>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</si>
  <si>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</si>
  <si>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</si>
  <si>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</si>
  <si>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</si>
  <si>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</si>
  <si>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</si>
  <si>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</si>
  <si>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</si>
  <si>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</si>
  <si>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</si>
  <si>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</si>
  <si>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</si>
  <si>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</si>
  <si>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</si>
  <si>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</si>
  <si>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</si>
  <si>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</si>
  <si>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</si>
  <si>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</si>
  <si>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</si>
  <si>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</si>
  <si>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</si>
  <si>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</si>
  <si>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</si>
  <si>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</si>
  <si>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</si>
  <si>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</si>
  <si>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</si>
  <si>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</si>
  <si>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</si>
  <si>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</si>
  <si>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</si>
  <si>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</si>
  <si>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</si>
  <si>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</si>
  <si>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</si>
  <si>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</si>
  <si>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</si>
  <si>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</si>
  <si>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</si>
  <si>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</si>
  <si>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</si>
  <si>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</si>
  <si>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</si>
  <si>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</si>
  <si>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</si>
  <si>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</si>
  <si>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</si>
  <si>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</si>
  <si>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</si>
  <si>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</si>
  <si>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</si>
  <si>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</si>
  <si>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</si>
  <si>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</si>
  <si>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</si>
  <si>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</si>
  <si>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</si>
  <si>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</si>
  <si>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</si>
  <si>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</si>
  <si>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</si>
  <si>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</si>
  <si>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</si>
  <si>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</si>
  <si>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</si>
  <si>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</si>
  <si>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</si>
  <si>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</si>
  <si>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</si>
  <si>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</si>
  <si>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</si>
  <si>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</si>
  <si>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</si>
  <si>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</si>
  <si>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</si>
  <si>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</si>
  <si>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</si>
  <si>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</si>
  <si>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</si>
  <si>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</si>
  <si>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</si>
  <si>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</si>
  <si>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</si>
  <si>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</si>
  <si>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</si>
  <si>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</si>
  <si>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</si>
  <si>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</si>
  <si>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</si>
  <si>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</si>
  <si>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</si>
  <si>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</si>
  <si>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</si>
  <si>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</si>
  <si>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</si>
  <si>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</si>
  <si>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</si>
  <si>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</si>
  <si>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</si>
  <si>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</si>
  <si>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</si>
  <si>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</si>
  <si>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</si>
  <si>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</si>
  <si>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</si>
  <si>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</si>
  <si>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</si>
  <si>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</si>
  <si>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</si>
  <si>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</si>
  <si>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</si>
  <si>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</si>
  <si>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</si>
  <si>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</si>
  <si>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</si>
  <si>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</si>
  <si>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</si>
  <si>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</si>
  <si>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</si>
  <si>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</si>
  <si>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</si>
  <si>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</si>
  <si>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</si>
  <si>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</si>
  <si>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</si>
  <si>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</si>
  <si>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</si>
  <si>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</si>
  <si>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</si>
  <si>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</si>
  <si>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</si>
  <si>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</si>
  <si>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</si>
  <si>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</si>
  <si>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</si>
  <si>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</si>
  <si>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</si>
  <si>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</si>
  <si>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</si>
  <si>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</si>
  <si>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</si>
  <si>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</si>
  <si>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</si>
  <si>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</si>
  <si>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</si>
  <si>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</si>
  <si>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</si>
  <si>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</si>
  <si>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</si>
  <si>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</si>
  <si>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</si>
  <si>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</si>
  <si>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</si>
  <si>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</si>
  <si>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</si>
  <si>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</si>
  <si>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</si>
  <si>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</si>
  <si>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</si>
  <si>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</si>
  <si>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</si>
  <si>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</si>
  <si>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</si>
  <si>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</si>
  <si>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</si>
  <si>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</si>
  <si>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</si>
  <si>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</si>
  <si>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</si>
  <si>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</si>
  <si>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</si>
  <si>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</si>
  <si>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</si>
  <si>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</si>
  <si>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</si>
  <si>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</si>
  <si>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</si>
  <si>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</si>
  <si>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</si>
  <si>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</si>
  <si>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</si>
  <si>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</si>
  <si>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</si>
  <si>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</si>
  <si>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</si>
  <si>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</si>
  <si>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</si>
  <si>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</si>
  <si>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</si>
  <si>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</si>
  <si>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</si>
  <si>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</si>
  <si>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</si>
  <si>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</si>
  <si>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</si>
  <si>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</si>
  <si>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</si>
  <si>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</si>
  <si>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</si>
  <si>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</si>
  <si>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</si>
  <si>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</si>
  <si>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</si>
  <si>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</si>
  <si>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</si>
  <si>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</si>
  <si>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</si>
  <si>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</si>
  <si>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</si>
  <si>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</si>
  <si>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</si>
  <si>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</si>
  <si>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</si>
  <si>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</si>
  <si>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</si>
  <si>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</si>
  <si>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</si>
  <si>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</si>
  <si>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</si>
  <si>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</si>
  <si>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</si>
  <si>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</si>
  <si>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</si>
  <si>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</si>
  <si>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</si>
  <si>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</si>
  <si>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</si>
  <si>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</si>
  <si>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</si>
  <si>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</si>
  <si>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</si>
  <si>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</si>
  <si>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</si>
  <si>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</si>
  <si>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</si>
  <si>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</si>
  <si>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</si>
  <si>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</si>
  <si>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</si>
  <si>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</si>
  <si>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</si>
  <si>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</si>
  <si>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</si>
  <si>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</si>
  <si>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</si>
  <si>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</si>
  <si>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</si>
  <si>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</si>
  <si>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</si>
  <si>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</si>
  <si>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</si>
  <si>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</si>
  <si>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</si>
  <si>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</si>
  <si>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</si>
  <si>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</si>
  <si>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</si>
  <si>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</si>
  <si>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</si>
  <si>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</si>
  <si>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</si>
  <si>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</si>
  <si>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</si>
  <si>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</si>
  <si>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</si>
  <si>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</si>
  <si>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</si>
  <si>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</si>
  <si>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</si>
  <si>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</si>
  <si>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</si>
  <si>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</si>
  <si>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</si>
  <si>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</si>
  <si>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</si>
  <si>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</si>
  <si>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</si>
  <si>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</si>
  <si>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</si>
  <si>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</si>
  <si>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</si>
  <si>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</si>
  <si>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</si>
  <si>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</si>
  <si>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</si>
  <si>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</si>
  <si>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</si>
  <si>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</si>
  <si>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</si>
  <si>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</si>
  <si>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</si>
  <si>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</si>
  <si>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</si>
  <si>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</si>
  <si>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</si>
  <si>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</si>
  <si>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</si>
  <si>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</si>
  <si>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</si>
  <si>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</si>
  <si>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</si>
  <si>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</si>
  <si>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</si>
  <si>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</si>
  <si>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</si>
  <si>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</si>
  <si>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</si>
  <si>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</si>
  <si>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</si>
  <si>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</si>
  <si>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</si>
  <si>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</si>
  <si>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</si>
  <si>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</si>
  <si>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</si>
  <si>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</si>
  <si>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</si>
  <si>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</si>
  <si>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</si>
  <si>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</si>
  <si>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</si>
  <si>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</si>
  <si>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</si>
  <si>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</si>
  <si>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</si>
  <si>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</si>
  <si>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</si>
  <si>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</si>
  <si>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</si>
  <si>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</si>
  <si>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</si>
  <si>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</si>
  <si>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</si>
  <si>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</si>
  <si>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</si>
  <si>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</si>
  <si>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</si>
  <si>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</si>
  <si>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</si>
  <si>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</si>
  <si>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</si>
  <si>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</si>
  <si>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</si>
  <si>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</si>
  <si>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</si>
  <si>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</si>
  <si>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</si>
  <si>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</si>
  <si>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</si>
  <si>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</si>
  <si>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</si>
  <si>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</si>
  <si>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</si>
  <si>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</si>
  <si>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</si>
  <si>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</si>
  <si>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</si>
  <si>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</si>
  <si>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</si>
  <si>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</si>
  <si>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</si>
  <si>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</si>
  <si>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</si>
  <si>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</si>
  <si>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</si>
  <si>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</si>
  <si>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</si>
  <si>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</si>
  <si>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</si>
  <si>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</si>
  <si>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</si>
  <si>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</si>
  <si>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</si>
  <si>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</si>
  <si>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</si>
  <si>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</si>
  <si>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</si>
  <si>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</si>
  <si>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</si>
  <si>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</si>
  <si>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</si>
  <si>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</si>
  <si>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</si>
  <si>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</si>
  <si>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</si>
  <si>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</si>
  <si>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</si>
  <si>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</si>
  <si>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</si>
  <si>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</si>
  <si>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</si>
  <si>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</si>
  <si>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</si>
  <si>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</si>
  <si>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</si>
  <si>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</si>
  <si>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</si>
  <si>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</si>
  <si>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</si>
  <si>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</si>
  <si>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</si>
  <si>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</si>
  <si>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</si>
  <si>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</si>
  <si>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</si>
  <si>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</si>
  <si>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</si>
  <si>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</si>
  <si>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</si>
  <si>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</si>
  <si>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</si>
  <si>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</si>
  <si>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</si>
  <si>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</si>
  <si>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</si>
  <si>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</si>
  <si>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</si>
  <si>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</si>
  <si>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</si>
  <si>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</si>
  <si>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</si>
  <si>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</si>
  <si>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</si>
  <si>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</si>
  <si>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</si>
  <si>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</si>
  <si>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</si>
  <si>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</si>
  <si>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</si>
  <si>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</si>
  <si>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</si>
  <si>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</si>
  <si>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</si>
  <si>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</si>
  <si>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</si>
  <si>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</si>
  <si>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</si>
  <si>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</si>
  <si>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</si>
  <si>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</si>
  <si>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</si>
  <si>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</si>
  <si>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</si>
  <si>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</si>
  <si>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</si>
  <si>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</si>
  <si>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</si>
  <si>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</si>
  <si>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</si>
  <si>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</si>
  <si>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</si>
  <si>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</si>
  <si>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</si>
  <si>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</si>
  <si>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</si>
  <si>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</si>
  <si>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</si>
  <si>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</si>
  <si>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</si>
  <si>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</si>
  <si>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</si>
  <si>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</si>
  <si>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</si>
  <si>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</si>
  <si>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</si>
  <si>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</si>
  <si>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</si>
  <si>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</si>
  <si>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</si>
  <si>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</si>
  <si>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</si>
  <si>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</si>
  <si>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</si>
  <si>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</si>
  <si>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</si>
  <si>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</si>
  <si>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</si>
  <si>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</si>
  <si>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</si>
  <si>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</si>
  <si>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</si>
  <si>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</si>
  <si>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</si>
  <si>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</si>
  <si>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</si>
  <si>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</si>
  <si>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</si>
  <si>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</si>
  <si>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</si>
  <si>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</si>
  <si>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</si>
  <si>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</si>
  <si>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</si>
  <si>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</si>
  <si>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</si>
  <si>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</si>
  <si>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</si>
  <si>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</si>
  <si>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</si>
  <si>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</si>
  <si>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</si>
  <si>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</si>
  <si>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</si>
  <si>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</si>
  <si>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</si>
  <si>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</si>
  <si>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</si>
  <si>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</si>
  <si>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</si>
  <si>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</si>
  <si>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</si>
  <si>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</si>
  <si>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</si>
  <si>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</si>
  <si>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</si>
  <si>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</si>
  <si>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</si>
  <si>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</si>
  <si>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</si>
  <si>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</si>
  <si>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</si>
  <si>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</si>
  <si>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</si>
  <si>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</si>
  <si>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</si>
  <si>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</si>
  <si>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</si>
  <si>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</si>
  <si>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</si>
  <si>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</si>
  <si>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</si>
  <si>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</si>
  <si>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</si>
  <si>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</si>
  <si>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</si>
  <si>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</si>
  <si>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</si>
  <si>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</si>
  <si>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</si>
  <si>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</si>
  <si>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</si>
  <si>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</si>
  <si>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</si>
  <si>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</si>
  <si>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</si>
  <si>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</si>
  <si>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</si>
  <si>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</si>
  <si>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</si>
  <si>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</si>
  <si>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</si>
  <si>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</si>
  <si>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</si>
  <si>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</si>
  <si>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</si>
  <si>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</si>
  <si>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</si>
  <si>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</si>
  <si>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</si>
  <si>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</si>
  <si>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</si>
  <si>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</si>
  <si>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</si>
  <si>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</si>
  <si>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</si>
  <si>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</si>
  <si>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</si>
  <si>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</si>
  <si>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</si>
  <si>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</si>
  <si>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</si>
  <si>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</si>
  <si>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</si>
  <si>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</si>
  <si>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</si>
  <si>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</si>
  <si>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</si>
  <si>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</si>
  <si>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</si>
  <si>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</si>
  <si>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</si>
  <si>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</si>
  <si>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</si>
  <si>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</si>
  <si>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</si>
  <si>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</si>
  <si>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</si>
  <si>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</si>
  <si>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</si>
  <si>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</si>
  <si>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</si>
  <si>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</si>
  <si>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</si>
  <si>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</si>
  <si>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</si>
  <si>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</si>
  <si>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</si>
  <si>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</si>
  <si>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</si>
  <si>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</si>
  <si>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</si>
  <si>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</si>
  <si>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</si>
  <si>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</si>
  <si>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</si>
  <si>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</si>
  <si>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</si>
  <si>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</si>
  <si>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</si>
  <si>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</si>
  <si>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</si>
  <si>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</si>
  <si>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</si>
  <si>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</si>
  <si>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</si>
  <si>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</si>
  <si>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</si>
  <si>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</si>
  <si>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</si>
  <si>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</si>
  <si>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</si>
  <si>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</si>
  <si>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</si>
  <si>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</si>
  <si>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</si>
  <si>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</si>
  <si>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</si>
  <si>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</si>
  <si>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</si>
  <si>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</si>
  <si>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</si>
  <si>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</si>
  <si>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</si>
  <si>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</si>
  <si>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</si>
  <si>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</si>
  <si>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</si>
  <si>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</si>
  <si>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</si>
  <si>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</si>
  <si>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</si>
  <si>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</si>
  <si>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</si>
  <si>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</si>
  <si>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</si>
  <si>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</si>
  <si>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</si>
  <si>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</si>
  <si>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</si>
  <si>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</si>
  <si>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</si>
  <si>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</si>
  <si>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</si>
  <si>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</si>
  <si>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</si>
  <si>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</si>
  <si>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</si>
  <si>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</si>
  <si>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</si>
  <si>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</si>
  <si>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</si>
  <si>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</si>
  <si>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</si>
  <si>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</si>
  <si>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</si>
  <si>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</si>
  <si>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</si>
  <si>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</si>
  <si>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</si>
  <si>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</si>
  <si>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</si>
  <si>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</si>
  <si>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</si>
  <si>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</si>
  <si>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</si>
  <si>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</si>
  <si>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</si>
  <si>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</si>
  <si>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</si>
  <si>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</si>
  <si>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</si>
  <si>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</si>
  <si>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</si>
  <si>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</si>
  <si>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</si>
  <si>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</si>
  <si>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</si>
  <si>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</si>
  <si>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</si>
  <si>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</si>
  <si>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</si>
  <si>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</si>
  <si>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</si>
  <si>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</si>
  <si>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</si>
  <si>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</si>
  <si>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</si>
  <si>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</si>
  <si>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</si>
  <si>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</si>
  <si>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</si>
  <si>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</si>
  <si>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</si>
  <si>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</si>
  <si>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</si>
  <si>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</si>
  <si>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</si>
  <si>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</si>
  <si>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</si>
  <si>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</si>
  <si>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</si>
  <si>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</si>
  <si>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</si>
  <si>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</si>
  <si>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</si>
  <si>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</si>
  <si>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</si>
  <si>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</si>
  <si>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</si>
  <si>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</si>
  <si>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</si>
  <si>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</si>
  <si>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</si>
  <si>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</si>
  <si>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</si>
  <si>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</si>
  <si>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</si>
  <si>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</si>
  <si>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</si>
  <si>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</si>
  <si>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</si>
  <si>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</si>
  <si>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</si>
  <si>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</si>
  <si>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</si>
  <si>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</si>
  <si>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</si>
  <si>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</si>
  <si>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</si>
  <si>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</si>
  <si>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</si>
  <si>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</si>
  <si>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</si>
  <si>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</si>
  <si>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</si>
  <si>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</si>
  <si>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</si>
  <si>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</si>
  <si>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</si>
  <si>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</si>
  <si>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</si>
  <si>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</si>
  <si>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</si>
  <si>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</si>
  <si>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</si>
  <si>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</si>
  <si>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</si>
  <si>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</si>
  <si>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</si>
  <si>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</si>
  <si>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</si>
  <si>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</si>
  <si>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</si>
  <si>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</si>
  <si>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</si>
  <si>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</si>
  <si>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</si>
  <si>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</si>
  <si>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</si>
  <si>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</si>
  <si>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</si>
  <si>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</si>
  <si>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</si>
  <si>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</si>
  <si>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</si>
  <si>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</si>
  <si>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</si>
  <si>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</si>
  <si>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</si>
  <si>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</si>
  <si>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</si>
  <si>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</si>
  <si>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</si>
  <si>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</si>
  <si>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</si>
  <si>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</si>
  <si>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</si>
  <si>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</si>
  <si>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</si>
  <si>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</si>
  <si>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</si>
  <si>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</si>
  <si>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</si>
  <si>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</si>
  <si>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</si>
  <si>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</si>
  <si>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</si>
  <si>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</si>
  <si>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</si>
  <si>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</si>
  <si>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</si>
  <si>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</si>
  <si>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</si>
  <si>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</si>
  <si>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</si>
  <si>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</si>
  <si>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</si>
  <si>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</si>
  <si>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</si>
  <si>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</si>
  <si>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</si>
  <si>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</si>
  <si>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</si>
  <si>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</si>
  <si>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</si>
  <si>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</si>
  <si>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</si>
  <si>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</si>
  <si>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</si>
  <si>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</si>
  <si>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</si>
  <si>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</si>
  <si>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</si>
  <si>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</si>
  <si>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</si>
  <si>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</si>
  <si>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</si>
  <si>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</si>
  <si>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</si>
  <si>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</si>
  <si>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</si>
  <si>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</si>
  <si>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</si>
  <si>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</si>
  <si>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</si>
  <si>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</si>
  <si>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</si>
  <si>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</si>
  <si>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</si>
  <si>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</si>
  <si>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</si>
  <si>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</si>
  <si>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</si>
  <si>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</si>
  <si>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</si>
  <si>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</si>
  <si>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</si>
  <si>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</si>
  <si>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</si>
  <si>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</si>
  <si>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</si>
  <si>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</si>
  <si>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</si>
  <si>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</si>
  <si>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</si>
  <si>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</si>
  <si>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</si>
  <si>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</si>
  <si>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</si>
  <si>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</si>
  <si>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</si>
  <si>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</si>
  <si>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</si>
  <si>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</si>
  <si>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</si>
  <si>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</si>
  <si>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</si>
  <si>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</si>
  <si>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</si>
  <si>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</si>
  <si>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</si>
  <si>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</si>
  <si>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</si>
  <si>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</si>
  <si>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</si>
  <si>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</si>
  <si>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</si>
  <si>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</si>
  <si>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</si>
  <si>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</si>
  <si>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</si>
  <si>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</si>
  <si>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</si>
  <si>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</si>
  <si>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</si>
  <si>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</si>
  <si>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</si>
  <si>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</si>
  <si>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</si>
  <si>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</si>
  <si>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</si>
  <si>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</si>
  <si>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</si>
  <si>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</si>
  <si>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</si>
  <si>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</si>
  <si>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</si>
  <si>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</si>
  <si>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</si>
  <si>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</si>
  <si>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</si>
  <si>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</si>
  <si>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</si>
  <si>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</si>
  <si>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</si>
  <si>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</si>
  <si>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</si>
  <si>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</si>
  <si>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</si>
  <si>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</si>
  <si>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</si>
  <si>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</si>
  <si>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</si>
  <si>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</si>
  <si>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</si>
  <si>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</si>
  <si>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</si>
  <si>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</si>
  <si>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</si>
  <si>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</si>
  <si>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</si>
  <si>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</si>
  <si>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</si>
  <si>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</si>
  <si>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</si>
  <si>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</si>
  <si>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</si>
  <si>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</si>
  <si>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</si>
  <si>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</si>
  <si>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</si>
  <si>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</si>
  <si>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</si>
  <si>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</si>
  <si>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</si>
  <si>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</si>
  <si>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</si>
  <si>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</si>
  <si>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</si>
  <si>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</si>
  <si>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</si>
  <si>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</si>
  <si>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</si>
  <si>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</si>
  <si>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</si>
  <si>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</si>
  <si>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</si>
  <si>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</si>
  <si>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</si>
  <si>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</si>
  <si>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</si>
  <si>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</si>
  <si>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</si>
  <si>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</si>
  <si>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</si>
  <si>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</si>
  <si>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</si>
  <si>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</si>
  <si>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</si>
  <si>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</si>
  <si>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</si>
  <si>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</si>
  <si>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</si>
  <si>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</si>
  <si>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</si>
  <si>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</si>
  <si>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</si>
  <si>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</si>
  <si>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</si>
  <si>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</si>
  <si>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</si>
  <si>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</si>
  <si>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</si>
  <si>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</si>
  <si>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</si>
  <si>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</si>
  <si>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</si>
  <si>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</si>
  <si>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</si>
  <si>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</si>
  <si>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</si>
  <si>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</si>
  <si>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</si>
  <si>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</si>
  <si>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</si>
  <si>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</si>
  <si>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</si>
  <si>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</si>
  <si>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</si>
  <si>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</si>
  <si>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</si>
  <si>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</si>
  <si>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</si>
  <si>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</si>
  <si>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</si>
  <si>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</si>
  <si>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</si>
  <si>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</si>
  <si>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</si>
  <si>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</si>
  <si>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</si>
  <si>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</si>
  <si>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</si>
  <si>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</si>
  <si>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</si>
  <si>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</si>
  <si>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</si>
  <si>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</si>
  <si>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</si>
  <si>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</si>
  <si>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</si>
  <si>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</si>
  <si>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</si>
  <si>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</si>
  <si>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</si>
  <si>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</si>
  <si>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</si>
  <si>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</si>
  <si>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</si>
  <si>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</si>
  <si>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</si>
  <si>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</si>
  <si>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</si>
  <si>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</si>
  <si>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</si>
  <si>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</si>
  <si>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</si>
  <si>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</si>
  <si>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</si>
  <si>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</si>
  <si>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</si>
  <si>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</si>
  <si>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</si>
  <si>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</si>
  <si>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</si>
  <si>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</si>
  <si>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</si>
  <si>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</si>
  <si>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</si>
  <si>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</si>
  <si>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</si>
  <si>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</si>
  <si>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</si>
  <si>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</si>
  <si>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</si>
  <si>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</si>
  <si>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</si>
  <si>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</si>
  <si>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</si>
  <si>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</si>
  <si>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</si>
  <si>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</si>
  <si>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</si>
  <si>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</si>
  <si>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</si>
  <si>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</si>
  <si>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</si>
  <si>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</si>
  <si>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</si>
  <si>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</si>
  <si>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</si>
  <si>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</si>
  <si>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</si>
  <si>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</si>
  <si>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</si>
  <si>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</si>
  <si>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</si>
  <si>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</si>
  <si>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</si>
  <si>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</si>
  <si>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</si>
  <si>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</si>
  <si>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</si>
  <si>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</si>
  <si>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</si>
  <si>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</si>
  <si>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</si>
  <si>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</si>
  <si>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</si>
  <si>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</si>
  <si>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</si>
  <si>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</si>
  <si>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</si>
  <si>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</si>
  <si>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</si>
  <si>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</si>
  <si>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</si>
  <si>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</si>
  <si>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</si>
  <si>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</si>
  <si>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</si>
  <si>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</si>
  <si>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</si>
  <si>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</si>
  <si>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</si>
  <si>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</si>
  <si>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</si>
  <si>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</si>
  <si>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</si>
  <si>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</si>
  <si>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</si>
  <si>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</si>
  <si>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</si>
  <si>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</si>
  <si>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</si>
  <si>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</si>
  <si>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</si>
  <si>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</si>
  <si>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</si>
  <si>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</si>
  <si>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</si>
  <si>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</si>
  <si>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</si>
  <si>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</si>
  <si>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</si>
  <si>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</si>
  <si>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</si>
  <si>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</si>
  <si>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</si>
  <si>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</si>
  <si>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</si>
  <si>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</si>
  <si>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</si>
  <si>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</si>
  <si>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</si>
  <si>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</si>
  <si>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</si>
  <si>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</si>
  <si>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</si>
  <si>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</si>
  <si>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</si>
  <si>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</si>
  <si>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</si>
  <si>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</si>
  <si>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</si>
  <si>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</si>
  <si>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</si>
  <si>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</si>
  <si>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</si>
  <si>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</si>
  <si>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</si>
  <si>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</si>
  <si>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</si>
  <si>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</si>
  <si>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</si>
  <si>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</si>
  <si>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</si>
  <si>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</si>
  <si>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</si>
  <si>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</si>
  <si>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</si>
  <si>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</si>
  <si>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</si>
  <si>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</si>
  <si>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</si>
  <si>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</si>
  <si>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</si>
  <si>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</si>
  <si>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</si>
  <si>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</si>
  <si>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</si>
  <si>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</si>
  <si>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</si>
  <si>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</si>
  <si>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</si>
  <si>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</si>
  <si>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</si>
  <si>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</si>
  <si>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</si>
  <si>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</si>
  <si>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</si>
  <si>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</si>
  <si>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</si>
  <si>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</si>
  <si>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</si>
  <si>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</si>
  <si>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</si>
  <si>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</si>
  <si>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</si>
  <si>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</si>
  <si>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</si>
  <si>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</si>
  <si>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</si>
  <si>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</si>
  <si>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</si>
  <si>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</si>
  <si>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</si>
  <si>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</si>
  <si>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</si>
  <si>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</si>
  <si>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</si>
  <si>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</si>
  <si>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</si>
  <si>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</si>
  <si>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</si>
  <si>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</si>
  <si>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</si>
  <si>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</si>
  <si>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</si>
  <si>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</si>
  <si>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</si>
  <si>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</si>
  <si>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</si>
  <si>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</si>
  <si>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</si>
  <si>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</si>
  <si>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</si>
  <si>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</si>
  <si>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</si>
  <si>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</si>
  <si>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</si>
  <si>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</si>
  <si>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</si>
  <si>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</si>
  <si>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</si>
  <si>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</si>
  <si>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</si>
  <si>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</si>
  <si>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</si>
  <si>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</si>
  <si>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</si>
  <si>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</si>
  <si>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</si>
  <si>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</si>
  <si>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</si>
  <si>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</si>
  <si>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</si>
  <si>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</si>
  <si>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</si>
  <si>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</si>
  <si>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</si>
  <si>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</si>
  <si>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</si>
  <si>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</si>
  <si>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</si>
  <si>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</si>
  <si>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</si>
  <si>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</si>
  <si>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</si>
  <si>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</si>
  <si>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</si>
  <si>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</si>
  <si>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</si>
  <si>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</si>
  <si>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</si>
  <si>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</si>
  <si>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</si>
  <si>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</si>
  <si>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</si>
  <si>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</si>
  <si>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</si>
  <si>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</si>
  <si>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</si>
  <si>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</si>
  <si>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</si>
  <si>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</si>
  <si>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</si>
  <si>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</si>
  <si>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</si>
  <si>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</si>
  <si>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</si>
  <si>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</si>
  <si>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</si>
  <si>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</si>
  <si>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</si>
  <si>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</si>
  <si>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</si>
  <si>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</si>
  <si>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</si>
  <si>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</si>
  <si>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</si>
  <si>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</si>
  <si>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</si>
  <si>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</si>
  <si>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</si>
  <si>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</si>
  <si>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</si>
  <si>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</si>
  <si>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</si>
  <si>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</si>
  <si>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</si>
  <si>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</si>
  <si>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</si>
  <si>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</si>
  <si>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</si>
  <si>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</si>
  <si>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</si>
  <si>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</si>
  <si>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</si>
  <si>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</si>
  <si>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</si>
  <si>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</si>
  <si>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</si>
  <si>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</si>
  <si>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</si>
  <si>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</si>
  <si>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</si>
  <si>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</si>
  <si>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</si>
  <si>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</si>
  <si>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</si>
  <si>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</si>
  <si>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</si>
  <si>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</si>
  <si>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</si>
  <si>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</si>
  <si>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</si>
  <si>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</si>
  <si>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</si>
  <si>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</si>
  <si>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</si>
  <si>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</si>
  <si>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</si>
  <si>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</si>
  <si>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</si>
  <si>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</si>
  <si>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</si>
  <si>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</si>
  <si>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</si>
  <si>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</si>
  <si>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</si>
  <si>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</si>
  <si>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</si>
  <si>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</si>
  <si>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</si>
  <si>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</si>
  <si>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</si>
  <si>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</si>
  <si>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</si>
  <si>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</si>
  <si>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</si>
  <si>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</si>
  <si>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</si>
  <si>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</si>
  <si>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</si>
  <si>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</si>
  <si>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</si>
  <si>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</si>
  <si>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</si>
  <si>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</si>
  <si>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</si>
  <si>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</si>
  <si>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</si>
  <si>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</si>
  <si>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</si>
  <si>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</si>
  <si>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</si>
  <si>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</si>
  <si>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</si>
  <si>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</si>
  <si>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</si>
  <si>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</si>
  <si>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</si>
  <si>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</si>
  <si>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</si>
  <si>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</si>
  <si>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</si>
  <si>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</si>
  <si>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</si>
  <si>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</si>
  <si>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</si>
  <si>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</si>
  <si>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</si>
  <si>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</si>
  <si>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</si>
  <si>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</si>
  <si>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</si>
  <si>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</si>
  <si>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</si>
  <si>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</si>
  <si>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</si>
  <si>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</si>
  <si>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</si>
  <si>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</si>
  <si>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</si>
  <si>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</si>
  <si>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</si>
  <si>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</si>
  <si>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</si>
  <si>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</si>
  <si>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</si>
  <si>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</si>
  <si>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</si>
  <si>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</si>
  <si>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</si>
  <si>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</si>
  <si>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</si>
  <si>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</si>
  <si>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</si>
  <si>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</si>
  <si>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</si>
  <si>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</si>
  <si>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</si>
  <si>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</si>
  <si>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</si>
  <si>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</si>
  <si>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</si>
  <si>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</si>
  <si>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</si>
  <si>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</si>
  <si>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</si>
  <si>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</si>
  <si>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</si>
  <si>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</si>
  <si>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</si>
  <si>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</si>
  <si>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</si>
  <si>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</si>
  <si>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</si>
  <si>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</si>
  <si>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</si>
  <si>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</si>
  <si>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</si>
  <si>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</si>
  <si>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</si>
  <si>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</si>
  <si>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</si>
  <si>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</si>
  <si>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</si>
  <si>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</si>
  <si>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</si>
  <si>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</si>
  <si>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</si>
  <si>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</si>
  <si>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</si>
  <si>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</si>
  <si>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</si>
  <si>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</si>
  <si>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</si>
  <si>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</si>
  <si>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</si>
  <si>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</si>
  <si>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</si>
  <si>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</si>
  <si>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</si>
  <si>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</si>
  <si>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</si>
  <si>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</si>
  <si>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</si>
  <si>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</si>
  <si>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</si>
  <si>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</si>
  <si>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</si>
  <si>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</si>
  <si>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</si>
  <si>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</si>
  <si>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</si>
  <si>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</si>
  <si>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</si>
  <si>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</si>
  <si>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</si>
  <si>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</si>
  <si>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</si>
  <si>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</si>
  <si>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</si>
  <si>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</si>
  <si>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</si>
  <si>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</si>
  <si>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</si>
  <si>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</si>
  <si>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</si>
  <si>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</si>
  <si>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</si>
  <si>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</si>
  <si>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</si>
  <si>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</si>
  <si>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</si>
  <si>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</si>
  <si>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</si>
  <si>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</si>
  <si>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</si>
  <si>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</si>
  <si>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</si>
  <si>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</si>
  <si>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</si>
  <si>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</si>
  <si>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</si>
  <si>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</si>
  <si>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</si>
  <si>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</si>
  <si>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</si>
  <si>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</si>
  <si>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</si>
  <si>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</si>
  <si>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</si>
  <si>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</si>
  <si>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</si>
  <si>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</si>
  <si>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</si>
  <si>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</si>
  <si>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</si>
  <si>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</si>
  <si>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</si>
  <si>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</si>
  <si>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</si>
  <si>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</si>
  <si>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</si>
  <si>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</si>
  <si>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</si>
  <si>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</si>
  <si>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</si>
  <si>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</si>
  <si>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</si>
  <si>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</si>
  <si>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</si>
  <si>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</si>
  <si>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</si>
  <si>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</si>
  <si>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</si>
  <si>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</si>
  <si>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</si>
  <si>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</si>
  <si>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</si>
  <si>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</si>
  <si>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</si>
  <si>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</si>
  <si>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</si>
  <si>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</si>
  <si>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</si>
  <si>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</si>
  <si>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</si>
  <si>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</si>
  <si>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</si>
  <si>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</si>
  <si>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</si>
  <si>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</si>
  <si>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</si>
  <si>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</si>
  <si>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</si>
  <si>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</si>
  <si>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</si>
  <si>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</si>
  <si>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</si>
  <si>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</si>
  <si>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</si>
  <si>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</si>
  <si>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</si>
  <si>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</si>
  <si>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</si>
  <si>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</si>
  <si>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</si>
  <si>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</si>
  <si>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</si>
  <si>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</si>
  <si>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</si>
  <si>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</si>
  <si>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</si>
  <si>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</si>
  <si>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</si>
  <si>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</si>
  <si>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</si>
  <si>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</si>
  <si>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</si>
  <si>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</si>
  <si>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</si>
  <si>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</si>
  <si>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</si>
  <si>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</si>
  <si>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</si>
  <si>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</si>
  <si>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</si>
  <si>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</si>
  <si>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</si>
  <si>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</si>
  <si>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</si>
  <si>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</si>
  <si>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</si>
  <si>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</si>
  <si>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</si>
  <si>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</si>
  <si>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</si>
  <si>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</si>
  <si>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</si>
  <si>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</si>
  <si>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</si>
  <si>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</si>
  <si>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</si>
  <si>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</si>
  <si>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</si>
  <si>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</si>
  <si>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</si>
  <si>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</si>
  <si>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</si>
  <si>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</si>
  <si>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</si>
  <si>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</si>
  <si>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</si>
  <si>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</si>
  <si>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</si>
  <si>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</si>
  <si>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</si>
  <si>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</si>
  <si>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</si>
  <si>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</si>
  <si>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</si>
  <si>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</si>
  <si>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</si>
  <si>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</si>
  <si>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</si>
  <si>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</si>
  <si>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</si>
  <si>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</si>
  <si>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</si>
  <si>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</si>
  <si>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</si>
  <si>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</si>
  <si>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</si>
  <si>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</si>
  <si>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</si>
  <si>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</si>
  <si>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</si>
  <si>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</si>
  <si>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</si>
  <si>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</si>
  <si>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</si>
  <si>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</si>
  <si>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</si>
  <si>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</si>
  <si>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</si>
  <si>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</si>
  <si>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</si>
  <si>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</si>
  <si>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</si>
  <si>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</si>
  <si>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</si>
  <si>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</si>
  <si>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</si>
  <si>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</si>
  <si>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</si>
  <si>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</si>
  <si>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</si>
  <si>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</si>
  <si>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</si>
  <si>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</si>
  <si>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</si>
  <si>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</si>
  <si>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</si>
  <si>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</si>
  <si>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</si>
  <si>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</si>
  <si>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</si>
  <si>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</si>
  <si>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</si>
  <si>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</si>
  <si>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</si>
  <si>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</si>
  <si>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</si>
  <si>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</si>
  <si>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</si>
  <si>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</si>
  <si>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</si>
  <si>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</si>
  <si>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</si>
  <si>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</si>
  <si>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</si>
  <si>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</si>
  <si>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</si>
  <si>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</si>
  <si>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</si>
  <si>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</si>
  <si>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</si>
  <si>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</si>
  <si>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</si>
  <si>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</si>
  <si>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</si>
  <si>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</si>
  <si>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</si>
  <si>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</si>
  <si>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</si>
  <si>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</si>
  <si>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</si>
  <si>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</si>
  <si>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</si>
  <si>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</si>
  <si>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</si>
  <si>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</si>
  <si>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</si>
  <si>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</si>
  <si>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</si>
  <si>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</si>
  <si>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</si>
  <si>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</si>
  <si>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</si>
  <si>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</si>
  <si>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</si>
  <si>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</si>
  <si>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</si>
  <si>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</si>
  <si>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</si>
  <si>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</si>
  <si>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</si>
  <si>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</si>
  <si>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</si>
  <si>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</si>
  <si>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</si>
  <si>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</si>
  <si>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</si>
  <si>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</si>
  <si>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</si>
  <si>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</si>
  <si>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</si>
  <si>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</si>
  <si>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</si>
  <si>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</si>
  <si>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</si>
  <si>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</si>
  <si>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</si>
  <si>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</si>
  <si>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</si>
  <si>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</si>
  <si>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</si>
  <si>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</si>
  <si>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</si>
  <si>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</si>
  <si>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</si>
  <si>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</si>
  <si>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</si>
  <si>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</si>
  <si>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</si>
  <si>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</si>
  <si>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</si>
  <si>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</si>
  <si>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</si>
  <si>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</si>
  <si>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</si>
  <si>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</si>
  <si>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</si>
  <si>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</si>
  <si>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</si>
  <si>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</si>
  <si>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</si>
  <si>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</si>
  <si>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</si>
  <si>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</si>
  <si>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</si>
  <si>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</si>
  <si>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</si>
  <si>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</si>
  <si>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</si>
  <si>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</si>
  <si>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</si>
  <si>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</si>
  <si>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</si>
  <si>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</si>
  <si>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</si>
  <si>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</si>
  <si>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</si>
  <si>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</si>
  <si>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</si>
  <si>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</si>
  <si>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</si>
  <si>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</si>
  <si>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</si>
  <si>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</si>
  <si>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</si>
  <si>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</si>
  <si>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</si>
  <si>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</si>
  <si>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</si>
  <si>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</si>
  <si>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</si>
  <si>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</si>
  <si>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</si>
  <si>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</si>
  <si>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</si>
  <si>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</si>
  <si>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</si>
  <si>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</si>
  <si>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</si>
  <si>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</si>
  <si>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</si>
  <si>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</si>
  <si>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</si>
  <si>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</si>
  <si>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</si>
  <si>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</si>
  <si>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</si>
  <si>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</si>
  <si>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</si>
  <si>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</si>
  <si>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</si>
  <si>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</si>
  <si>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</si>
  <si>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</si>
  <si>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</si>
  <si>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</si>
  <si>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</si>
  <si>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</si>
  <si>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</si>
  <si>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</si>
  <si>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</si>
  <si>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</si>
  <si>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</si>
  <si>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</si>
  <si>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</si>
  <si>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</si>
  <si>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</si>
  <si>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</si>
  <si>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</si>
  <si>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</si>
  <si>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</si>
  <si>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</si>
  <si>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</si>
  <si>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</si>
  <si>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</si>
  <si>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</si>
  <si>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</si>
  <si>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</si>
  <si>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</si>
  <si>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</si>
  <si>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</si>
  <si>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</si>
  <si>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</si>
  <si>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</si>
  <si>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</si>
  <si>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</si>
  <si>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</si>
  <si>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</si>
  <si>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</si>
  <si>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</si>
  <si>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</si>
  <si>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</si>
  <si>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</si>
  <si>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</si>
  <si>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</si>
  <si>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</si>
  <si>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</si>
  <si>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</si>
  <si>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</si>
  <si>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</si>
  <si>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</si>
  <si>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</si>
  <si>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</si>
  <si>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</si>
  <si>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</si>
  <si>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</si>
  <si>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</si>
  <si>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</si>
  <si>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</si>
  <si>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</si>
  <si>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</si>
  <si>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</si>
  <si>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</si>
  <si>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</si>
  <si>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</si>
  <si>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</si>
  <si>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</si>
  <si>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</si>
  <si>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</si>
  <si>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</si>
  <si>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</si>
  <si>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</si>
  <si>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</si>
  <si>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</si>
  <si>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</si>
  <si>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</si>
  <si>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</si>
  <si>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</si>
  <si>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</si>
  <si>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</si>
  <si>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</si>
  <si>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</si>
  <si>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</si>
  <si>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</si>
  <si>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</si>
  <si>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</si>
  <si>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</si>
  <si>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</si>
  <si>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</si>
  <si>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</si>
  <si>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</si>
  <si>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</si>
  <si>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</si>
  <si>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</si>
  <si>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</si>
  <si>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</si>
  <si>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</si>
  <si>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</si>
  <si>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</si>
  <si>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</si>
  <si>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</si>
  <si>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</si>
  <si>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</si>
  <si>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</si>
  <si>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</si>
  <si>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</si>
  <si>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</si>
  <si>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</si>
  <si>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</si>
  <si>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</si>
  <si>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</si>
  <si>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</si>
  <si>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</si>
  <si>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</si>
  <si>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</si>
  <si>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</si>
  <si>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</si>
  <si>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</si>
  <si>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</si>
  <si>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</si>
  <si>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</si>
  <si>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</si>
  <si>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</si>
  <si>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</si>
  <si>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</si>
  <si>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</si>
  <si>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</si>
  <si>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</si>
  <si>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</si>
  <si>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</si>
  <si>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</si>
  <si>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</si>
  <si>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</si>
  <si>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</si>
  <si>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</si>
  <si>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</si>
  <si>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</si>
  <si>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</si>
  <si>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</si>
  <si>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</si>
  <si>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</si>
  <si>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</si>
  <si>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</si>
  <si>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</si>
  <si>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</si>
  <si>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</si>
  <si>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</si>
  <si>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</si>
  <si>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</si>
  <si>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</si>
  <si>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</si>
  <si>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</si>
  <si>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</si>
  <si>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</si>
  <si>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</si>
  <si>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</si>
  <si>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</si>
  <si>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</si>
  <si>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</si>
  <si>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</si>
  <si>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</si>
  <si>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</si>
  <si>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</si>
  <si>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</si>
  <si>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</si>
  <si>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</si>
  <si>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</si>
  <si>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</si>
  <si>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</si>
  <si>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</si>
  <si>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</si>
  <si>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</si>
  <si>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</si>
  <si>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</si>
  <si>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</si>
  <si>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</si>
  <si>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</si>
  <si>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</si>
  <si>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</si>
  <si>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</si>
  <si>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</si>
  <si>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</si>
  <si>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</si>
  <si>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</si>
  <si>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</si>
  <si>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</si>
  <si>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</si>
  <si>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</si>
  <si>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</si>
  <si>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</si>
  <si>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</si>
  <si>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</si>
  <si>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</si>
  <si>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</si>
  <si>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</si>
  <si>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</si>
  <si>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</si>
  <si>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</si>
  <si>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</si>
  <si>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</si>
  <si>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</si>
  <si>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</si>
  <si>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</si>
  <si>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</si>
  <si>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</si>
  <si>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</si>
  <si>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</si>
  <si>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</si>
  <si>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</si>
  <si>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</si>
  <si>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</si>
  <si>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</si>
  <si>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</si>
  <si>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</si>
  <si>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</si>
  <si>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</si>
  <si>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</si>
  <si>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</si>
  <si>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</si>
  <si>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</si>
  <si>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</si>
  <si>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</si>
  <si>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</si>
  <si>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</si>
  <si>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</si>
  <si>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</si>
  <si>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</si>
  <si>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</si>
  <si>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</si>
  <si>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</si>
  <si>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</si>
  <si>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</si>
  <si>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</si>
  <si>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</si>
  <si>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</si>
  <si>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</si>
  <si>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</si>
  <si>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</si>
  <si>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</si>
  <si>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</si>
  <si>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</si>
  <si>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</si>
  <si>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</si>
  <si>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</si>
  <si>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</si>
  <si>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</si>
  <si>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</si>
  <si>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</si>
  <si>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</si>
  <si>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</si>
  <si>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</si>
  <si>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</si>
  <si>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</si>
  <si>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</si>
  <si>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</si>
  <si>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</si>
  <si>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</si>
  <si>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</si>
  <si>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</si>
  <si>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</si>
  <si>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</si>
  <si>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</si>
  <si>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</si>
  <si>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</si>
  <si>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</si>
  <si>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</si>
  <si>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</si>
  <si>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</si>
  <si>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</si>
  <si>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</si>
  <si>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</si>
  <si>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</si>
  <si>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</si>
  <si>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</si>
  <si>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</si>
  <si>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</si>
  <si>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</si>
  <si>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</si>
  <si>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</si>
  <si>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</si>
  <si>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</si>
  <si>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</si>
  <si>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</si>
  <si>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</si>
  <si>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</si>
  <si>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</si>
  <si>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</si>
  <si>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</si>
  <si>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</si>
  <si>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</si>
  <si>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</si>
  <si>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</si>
  <si>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</si>
  <si>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</si>
  <si>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</si>
  <si>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</si>
  <si>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</si>
  <si>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</si>
  <si>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</si>
  <si>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</si>
  <si>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</si>
  <si>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</si>
  <si>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</si>
  <si>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</si>
  <si>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</si>
  <si>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</si>
  <si>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</si>
  <si>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</si>
  <si>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</si>
  <si>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</si>
  <si>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</si>
  <si>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</si>
  <si>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</si>
  <si>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</si>
  <si>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</si>
  <si>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</si>
  <si>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</si>
  <si>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</si>
  <si>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</si>
  <si>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</si>
  <si>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</si>
  <si>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</si>
  <si>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</si>
  <si>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</si>
  <si>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</si>
  <si>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</si>
  <si>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</si>
  <si>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</si>
  <si>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</si>
  <si>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</si>
  <si>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</si>
  <si>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</si>
  <si>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</si>
  <si>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</si>
  <si>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</si>
  <si>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</si>
  <si>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</si>
  <si>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</si>
  <si>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</si>
  <si>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</si>
  <si>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</si>
  <si>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</si>
  <si>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</si>
  <si>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</si>
  <si>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</si>
  <si>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</si>
  <si>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</si>
  <si>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</si>
  <si>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</si>
  <si>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</si>
  <si>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</si>
  <si>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</si>
  <si>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</si>
  <si>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</si>
  <si>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</si>
  <si>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</si>
  <si>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</si>
  <si>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</si>
  <si>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</si>
  <si>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</si>
  <si>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</si>
  <si>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</si>
  <si>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</si>
  <si>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</si>
  <si>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</si>
  <si>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</si>
  <si>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</si>
  <si>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</si>
  <si>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</si>
  <si>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</si>
  <si>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</si>
  <si>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</si>
  <si>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</si>
  <si>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</si>
  <si>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</si>
  <si>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</si>
  <si>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</si>
  <si>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</si>
  <si>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</si>
  <si>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</si>
  <si>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</si>
  <si>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</si>
  <si>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</si>
  <si>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</si>
  <si>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</si>
  <si>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</si>
  <si>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</si>
  <si>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</si>
  <si>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</si>
  <si>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</si>
  <si>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</si>
  <si>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</si>
  <si>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</si>
  <si>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</si>
  <si>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</si>
  <si>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</si>
  <si>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</si>
  <si>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</si>
  <si>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</si>
  <si>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</si>
  <si>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</si>
  <si>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</si>
  <si>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</si>
  <si>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</si>
  <si>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</si>
  <si>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</si>
  <si>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</si>
  <si>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</si>
  <si>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</si>
  <si>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</si>
  <si>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</si>
  <si>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</si>
  <si>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</si>
  <si>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</si>
  <si>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</si>
  <si>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</si>
  <si>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</si>
  <si>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</si>
  <si>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</si>
  <si>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</si>
  <si>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</si>
  <si>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</si>
  <si>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</si>
  <si>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</si>
  <si>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</si>
  <si>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</si>
  <si>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</si>
  <si>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</si>
  <si>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</si>
  <si>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</si>
  <si>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</si>
  <si>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</si>
  <si>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</si>
  <si>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</si>
  <si>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</si>
  <si>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</si>
  <si>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</si>
  <si>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</si>
  <si>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</si>
  <si>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</si>
  <si>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</si>
  <si>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</si>
  <si>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</si>
  <si>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</si>
  <si>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</si>
  <si>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</si>
  <si>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</si>
  <si>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</si>
  <si>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</si>
  <si>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</si>
  <si>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</si>
  <si>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</si>
  <si>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</si>
  <si>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</si>
  <si>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</si>
  <si>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</si>
  <si>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</si>
  <si>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</si>
  <si>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</si>
  <si>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</si>
  <si>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</si>
  <si>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</si>
  <si>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</si>
  <si>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</si>
  <si>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</si>
  <si>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</si>
  <si>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</si>
  <si>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</si>
  <si>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</si>
  <si>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</si>
  <si>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</si>
  <si>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</si>
  <si>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</si>
  <si>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</si>
  <si>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</si>
  <si>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</si>
  <si>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</si>
  <si>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</si>
  <si>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</si>
  <si>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</si>
  <si>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</si>
  <si>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</si>
  <si>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</si>
  <si>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</si>
  <si>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</si>
  <si>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</si>
  <si>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</si>
  <si>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</si>
  <si>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</si>
  <si>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</si>
  <si>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</si>
  <si>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</si>
  <si>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</si>
  <si>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</si>
  <si>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</si>
  <si>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</si>
  <si>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</si>
  <si>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</si>
  <si>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</si>
  <si>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</si>
  <si>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</si>
  <si>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</si>
  <si>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</si>
  <si>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</si>
  <si>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</si>
  <si>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</si>
  <si>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</si>
  <si>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</si>
  <si>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</si>
  <si>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</si>
  <si>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</si>
  <si>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</si>
  <si>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</si>
  <si>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</si>
  <si>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</si>
  <si>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</si>
  <si>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</si>
  <si>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</si>
  <si>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</si>
  <si>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</si>
  <si>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</si>
  <si>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</si>
  <si>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</si>
  <si>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</si>
  <si>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</si>
  <si>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</si>
  <si>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</si>
  <si>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</si>
  <si>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</si>
  <si>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</si>
  <si>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</si>
  <si>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</si>
  <si>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</si>
  <si>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</si>
  <si>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</si>
  <si>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</si>
  <si>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</si>
  <si>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</si>
  <si>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</si>
  <si>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</si>
  <si>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</si>
  <si>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</si>
  <si>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</si>
  <si>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</si>
  <si>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</si>
  <si>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</si>
  <si>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</si>
  <si>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</si>
  <si>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</si>
  <si>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</si>
  <si>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</si>
  <si>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</si>
  <si>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</si>
  <si>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</si>
  <si>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</si>
  <si>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</si>
  <si>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</si>
  <si>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</si>
  <si>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</si>
  <si>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</si>
  <si>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</si>
  <si>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</si>
  <si>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</si>
  <si>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</si>
  <si>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</si>
  <si>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</si>
  <si>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</si>
  <si>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</si>
  <si>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</si>
  <si>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</si>
  <si>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</si>
  <si>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</si>
  <si>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</si>
  <si>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</si>
  <si>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</si>
  <si>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</si>
  <si>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</si>
  <si>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</si>
  <si>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</si>
  <si>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</si>
  <si>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</si>
  <si>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</si>
  <si>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</si>
  <si>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</si>
  <si>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</si>
  <si>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</si>
  <si>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</si>
  <si>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</si>
  <si>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</si>
  <si>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</si>
  <si>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</si>
  <si>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</si>
  <si>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</si>
  <si>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</si>
  <si>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</si>
  <si>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</si>
  <si>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</si>
  <si>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</si>
  <si>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</si>
  <si>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</si>
  <si>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</si>
  <si>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</si>
  <si>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</si>
  <si>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</si>
  <si>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</si>
  <si>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</si>
  <si>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</si>
  <si>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</si>
  <si>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</si>
  <si>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</si>
  <si>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</si>
  <si>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</si>
  <si>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</si>
  <si>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</si>
  <si>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</si>
  <si>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</si>
  <si>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</si>
  <si>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</si>
  <si>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</si>
  <si>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</si>
  <si>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</si>
  <si>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</si>
  <si>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</si>
  <si>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</si>
  <si>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</si>
  <si>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</si>
  <si>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</si>
  <si>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</si>
  <si>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</si>
  <si>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</si>
  <si>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</si>
  <si>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</si>
  <si>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</si>
  <si>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</si>
  <si>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</si>
  <si>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</si>
  <si>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</si>
  <si>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</si>
  <si>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</si>
  <si>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</si>
  <si>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</si>
  <si>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</si>
  <si>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</si>
  <si>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</si>
  <si>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</si>
  <si>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</si>
  <si>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</si>
  <si>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</si>
  <si>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</si>
  <si>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</si>
  <si>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</si>
  <si>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</si>
  <si>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</si>
  <si>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</si>
  <si>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</si>
  <si>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</si>
  <si>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</si>
  <si>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</si>
  <si>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</si>
  <si>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</si>
  <si>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</si>
  <si>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</si>
  <si>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</si>
  <si>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</si>
  <si>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</si>
  <si>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</si>
  <si>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</si>
  <si>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</si>
  <si>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</si>
  <si>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</si>
  <si>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</si>
  <si>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</si>
  <si>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</si>
  <si>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</si>
  <si>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</si>
  <si>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</si>
  <si>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</si>
  <si>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</si>
  <si>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</si>
  <si>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</si>
  <si>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</si>
  <si>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</si>
  <si>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</si>
  <si>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</si>
  <si>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</si>
  <si>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</si>
  <si>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</si>
  <si>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</si>
  <si>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</si>
  <si>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</si>
  <si>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</si>
  <si>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</si>
  <si>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</si>
  <si>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</si>
  <si>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</si>
  <si>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</si>
  <si>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</si>
  <si>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</si>
  <si>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</si>
  <si>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</si>
  <si>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</si>
  <si>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</si>
  <si>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</si>
  <si>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</si>
  <si>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</si>
  <si>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</si>
  <si>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</si>
  <si>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</si>
  <si>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</si>
  <si>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</si>
  <si>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</si>
  <si>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</si>
  <si>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</si>
  <si>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</si>
  <si>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</si>
  <si>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</si>
  <si>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</si>
  <si>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</si>
  <si>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</si>
  <si>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</si>
  <si>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</si>
  <si>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</si>
  <si>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</si>
  <si>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</si>
  <si>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</si>
  <si>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</si>
  <si>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</si>
  <si>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</si>
  <si>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</si>
  <si>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</si>
  <si>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</si>
  <si>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</si>
  <si>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</si>
  <si>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</si>
  <si>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</si>
  <si>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</si>
  <si>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</si>
  <si>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</si>
  <si>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</si>
  <si>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</si>
  <si>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</si>
  <si>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</si>
  <si>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</si>
  <si>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</si>
  <si>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</si>
  <si>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</si>
  <si>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</si>
  <si>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</si>
  <si>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</si>
  <si>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</si>
  <si>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</si>
  <si>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</si>
  <si>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</si>
  <si>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</si>
  <si>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</si>
  <si>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</si>
  <si>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</si>
  <si>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</si>
  <si>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</si>
  <si>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</si>
  <si>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</si>
  <si>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</si>
  <si>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</si>
  <si>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</si>
  <si>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</si>
  <si>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</si>
  <si>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</si>
  <si>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</si>
  <si>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</si>
  <si>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</si>
  <si>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</si>
  <si>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</si>
  <si>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</si>
  <si>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</si>
  <si>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</si>
  <si>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</si>
  <si>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</si>
  <si>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</si>
  <si>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</si>
  <si>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</si>
  <si>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</si>
  <si>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</si>
  <si>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</si>
  <si>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</si>
  <si>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</si>
  <si>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</si>
  <si>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</si>
  <si>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</si>
  <si>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</si>
  <si>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</si>
  <si>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</si>
  <si>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</si>
  <si>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</si>
  <si>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</si>
  <si>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</si>
  <si>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</si>
  <si>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</si>
  <si>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</si>
  <si>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</si>
  <si>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</si>
  <si>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</si>
  <si>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</si>
  <si>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</si>
  <si>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</si>
  <si>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</si>
  <si>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</si>
  <si>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</si>
  <si>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</si>
  <si>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</si>
  <si>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</si>
  <si>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</si>
  <si>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</si>
  <si>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</si>
  <si>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</si>
  <si>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</si>
  <si>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</si>
  <si>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</si>
  <si>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</si>
  <si>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</si>
  <si>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</si>
  <si>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</si>
  <si>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</si>
  <si>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</si>
  <si>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</si>
  <si>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</si>
  <si>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</si>
  <si>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</si>
  <si>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</si>
  <si>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</si>
  <si>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</si>
  <si>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</si>
  <si>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</si>
  <si>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</si>
  <si>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</si>
  <si>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</si>
  <si>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</si>
  <si>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</si>
  <si>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</si>
  <si>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</si>
  <si>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</si>
  <si>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</si>
  <si>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</si>
  <si>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</si>
  <si>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</si>
  <si>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</si>
  <si>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</si>
  <si>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</si>
  <si>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</si>
  <si>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</si>
  <si>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</si>
  <si>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</si>
  <si>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</si>
  <si>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</si>
  <si>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</si>
  <si>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</si>
  <si>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</si>
  <si>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</si>
  <si>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</si>
  <si>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</si>
  <si>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</si>
  <si>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</si>
  <si>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</si>
  <si>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</si>
  <si>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</si>
  <si>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</si>
  <si>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</si>
  <si>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</si>
  <si>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</si>
  <si>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</si>
  <si>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</si>
  <si>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</si>
  <si>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</si>
  <si>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</si>
  <si>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</si>
  <si>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</si>
  <si>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</si>
  <si>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</si>
  <si>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</si>
  <si>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</si>
  <si>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</si>
  <si>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</si>
  <si>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</si>
  <si>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</si>
  <si>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</si>
  <si>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</si>
  <si>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</si>
  <si>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</si>
  <si>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</si>
  <si>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</si>
  <si>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</si>
  <si>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</si>
  <si>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</si>
  <si>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</si>
  <si>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</si>
  <si>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</si>
  <si>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</si>
  <si>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</si>
  <si>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</si>
  <si>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</si>
  <si>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</si>
  <si>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</si>
  <si>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</si>
  <si>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</si>
  <si>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</si>
  <si>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</si>
  <si>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</si>
  <si>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</si>
  <si>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</si>
  <si>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</si>
  <si>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</si>
  <si>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</si>
  <si>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</si>
  <si>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</si>
  <si>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</si>
  <si>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</si>
  <si>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</si>
  <si>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</si>
  <si>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</si>
  <si>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</si>
  <si>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</si>
  <si>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</si>
  <si>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</si>
  <si>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</si>
  <si>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</si>
  <si>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</si>
  <si>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</si>
  <si>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</si>
  <si>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</si>
  <si>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</si>
  <si>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</si>
  <si>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</si>
  <si>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</si>
  <si>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</si>
  <si>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</si>
  <si>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</si>
  <si>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</si>
  <si>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</si>
  <si>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</si>
  <si>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</si>
  <si>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</si>
  <si>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</si>
  <si>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</si>
  <si>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</si>
  <si>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</si>
  <si>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</si>
  <si>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</si>
  <si>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</si>
  <si>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</si>
  <si>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</si>
  <si>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</si>
  <si>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</si>
  <si>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</si>
  <si>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</si>
  <si>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</si>
  <si>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</si>
  <si>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</si>
  <si>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</si>
  <si>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</si>
  <si>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</si>
  <si>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</si>
  <si>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</si>
  <si>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</si>
  <si>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</si>
  <si>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</si>
  <si>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</si>
  <si>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</si>
  <si>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</si>
  <si>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</si>
  <si>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</si>
  <si>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</si>
  <si>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</si>
  <si>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</si>
  <si>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</si>
  <si>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</si>
  <si>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</si>
  <si>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</si>
  <si>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</si>
  <si>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</si>
  <si>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</si>
  <si>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</si>
  <si>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</si>
  <si>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</si>
  <si>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</si>
  <si>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</si>
  <si>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</si>
  <si>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</si>
  <si>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</si>
  <si>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</si>
  <si>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</si>
  <si>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</si>
  <si>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</si>
  <si>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</si>
  <si>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</si>
  <si>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</si>
  <si>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</si>
  <si>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</si>
  <si>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</si>
  <si>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</si>
  <si>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</si>
  <si>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</si>
  <si>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</si>
  <si>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</si>
  <si>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</si>
  <si>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</si>
  <si>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</si>
  <si>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</si>
  <si>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</si>
  <si>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</si>
  <si>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</si>
  <si>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</si>
  <si>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</si>
  <si>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</si>
  <si>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</si>
  <si>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</si>
  <si>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</si>
  <si>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</si>
  <si>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</si>
  <si>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</si>
  <si>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</si>
  <si>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</si>
  <si>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</si>
  <si>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</si>
  <si>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</si>
  <si>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</si>
  <si>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</si>
  <si>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</si>
  <si>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</si>
  <si>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</si>
  <si>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</si>
  <si>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</si>
  <si>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</si>
  <si>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</si>
  <si>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</si>
  <si>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</si>
  <si>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</si>
  <si>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</si>
  <si>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</si>
  <si>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</si>
  <si>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</si>
  <si>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</si>
  <si>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</si>
  <si>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</si>
  <si>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</si>
  <si>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</si>
  <si>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</si>
  <si>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</si>
  <si>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</si>
  <si>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</si>
  <si>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</si>
  <si>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</si>
  <si>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</si>
  <si>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</si>
  <si>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</si>
  <si>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</si>
  <si>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</si>
  <si>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</si>
  <si>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</si>
  <si>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</si>
  <si>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</si>
  <si>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</si>
  <si>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</si>
  <si>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</si>
  <si>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</si>
  <si>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</si>
  <si>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</si>
  <si>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</si>
  <si>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</si>
  <si>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</si>
  <si>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</si>
  <si>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</si>
  <si>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</si>
  <si>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</si>
  <si>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</si>
  <si>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</si>
  <si>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</si>
  <si>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</si>
  <si>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</si>
  <si>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</si>
  <si>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</si>
  <si>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</si>
  <si>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</si>
  <si>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</si>
  <si>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</si>
  <si>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</si>
  <si>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</si>
  <si>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</si>
  <si>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</si>
  <si>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</si>
  <si>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</si>
  <si>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</si>
  <si>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</si>
  <si>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</si>
  <si>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</si>
  <si>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</si>
  <si>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</si>
  <si>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</si>
  <si>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</si>
  <si>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</si>
  <si>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</si>
  <si>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</si>
  <si>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</si>
  <si>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</si>
  <si>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</si>
  <si>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</si>
  <si>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</si>
  <si>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</si>
  <si>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</si>
  <si>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</si>
  <si>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</si>
  <si>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</si>
  <si>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</si>
  <si>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</si>
  <si>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</si>
  <si>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</si>
  <si>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</si>
  <si>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</si>
  <si>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</si>
  <si>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</si>
  <si>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</si>
  <si>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</si>
  <si>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</si>
  <si>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</si>
  <si>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</si>
  <si>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</si>
  <si>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</si>
  <si>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</si>
  <si>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</si>
  <si>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</si>
  <si>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</si>
  <si>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</si>
  <si>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</si>
  <si>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</si>
  <si>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</si>
  <si>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</si>
  <si>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</si>
  <si>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</si>
  <si>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</si>
  <si>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</si>
  <si>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</si>
  <si>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</si>
  <si>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</si>
  <si>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</si>
  <si>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</si>
  <si>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</si>
  <si>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</si>
  <si>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</si>
  <si>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</si>
  <si>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</si>
  <si>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</si>
  <si>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</si>
  <si>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</si>
  <si>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</si>
  <si>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</si>
  <si>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</si>
  <si>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</si>
  <si>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</si>
  <si>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</si>
  <si>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</si>
  <si>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</si>
  <si>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</si>
  <si>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</si>
  <si>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</si>
  <si>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</si>
  <si>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</si>
  <si>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</si>
  <si>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</si>
  <si>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</si>
  <si>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</si>
  <si>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</si>
  <si>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</si>
  <si>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</si>
  <si>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</si>
  <si>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</si>
  <si>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</si>
  <si>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</si>
  <si>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</si>
  <si>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</si>
  <si>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</si>
  <si>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</si>
  <si>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</si>
  <si>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</si>
  <si>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</si>
  <si>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</si>
  <si>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</si>
  <si>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</si>
  <si>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</si>
  <si>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</si>
  <si>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</si>
  <si>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</si>
  <si>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</si>
  <si>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</si>
  <si>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</si>
  <si>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</si>
  <si>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</si>
  <si>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</si>
  <si>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</si>
  <si>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</si>
  <si>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</si>
  <si>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</si>
  <si>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</si>
  <si>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</si>
  <si>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</si>
  <si>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</si>
  <si>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</si>
  <si>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</si>
  <si>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</si>
  <si>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</si>
  <si>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</si>
  <si>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</si>
  <si>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</si>
  <si>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</si>
  <si>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</si>
  <si>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</si>
  <si>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</si>
  <si>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</si>
  <si>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</si>
  <si>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</si>
  <si>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</si>
  <si>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</si>
  <si>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</si>
  <si>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</si>
  <si>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</si>
  <si>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</si>
  <si>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</si>
  <si>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</si>
  <si>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</si>
  <si>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</si>
  <si>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</si>
  <si>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</si>
  <si>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</si>
  <si>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</si>
  <si>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</si>
  <si>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</si>
  <si>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</si>
  <si>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</si>
  <si>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</si>
  <si>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</si>
  <si>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</si>
  <si>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</si>
  <si>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</si>
  <si>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</si>
  <si>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</si>
  <si>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</si>
  <si>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</si>
  <si>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</si>
  <si>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</si>
  <si>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</si>
  <si>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</si>
  <si>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</si>
  <si>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</si>
  <si>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</si>
  <si>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</si>
  <si>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</si>
  <si>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</si>
  <si>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</si>
  <si>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</si>
  <si>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</si>
  <si>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</si>
  <si>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</si>
  <si>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</si>
  <si>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</si>
  <si>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</si>
  <si>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</si>
  <si>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</si>
  <si>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</si>
  <si>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</si>
  <si>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</si>
  <si>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</si>
  <si>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</si>
  <si>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</si>
  <si>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</si>
  <si>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</si>
  <si>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</si>
  <si>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</si>
  <si>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</si>
  <si>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</si>
  <si>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</si>
  <si>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</si>
  <si>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</si>
  <si>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</si>
  <si>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</si>
  <si>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</si>
  <si>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</si>
  <si>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</si>
  <si>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</si>
  <si>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</si>
  <si>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</si>
  <si>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</si>
  <si>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</si>
  <si>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</si>
  <si>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</si>
  <si>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</si>
  <si>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</si>
  <si>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</si>
  <si>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</si>
  <si>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</si>
  <si>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</si>
  <si>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</si>
  <si>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</si>
  <si>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</si>
  <si>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</si>
  <si>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</si>
  <si>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</si>
  <si>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</si>
  <si>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</si>
  <si>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</si>
  <si>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</si>
  <si>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</si>
  <si>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</si>
  <si>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</si>
  <si>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</si>
  <si>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</si>
  <si>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</si>
  <si>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</si>
  <si>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</si>
  <si>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</si>
  <si>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</si>
  <si>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</si>
  <si>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</si>
  <si>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</si>
  <si>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</si>
  <si>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</si>
  <si>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</si>
  <si>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</si>
  <si>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</si>
  <si>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</si>
  <si>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</si>
  <si>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</si>
  <si>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</si>
  <si>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</si>
  <si>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</si>
  <si>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</si>
  <si>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</si>
  <si>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</si>
  <si>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</si>
  <si>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</si>
  <si>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</si>
  <si>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</si>
  <si>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</si>
  <si>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</si>
  <si>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</si>
  <si>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</si>
  <si>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</si>
  <si>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</si>
  <si>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</si>
  <si>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</si>
  <si>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</si>
  <si>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</si>
  <si>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</si>
  <si>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</si>
  <si>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</si>
  <si>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</si>
  <si>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</si>
  <si>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</si>
  <si>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</si>
  <si>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</si>
  <si>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</si>
  <si>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</si>
  <si>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</si>
  <si>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</si>
  <si>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</si>
  <si>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</si>
  <si>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</si>
  <si>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</si>
  <si>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</si>
  <si>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</si>
  <si>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</si>
  <si>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</si>
  <si>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</si>
  <si>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</si>
  <si>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</si>
  <si>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</si>
  <si>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</si>
  <si>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</si>
  <si>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</si>
  <si>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</si>
  <si>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</si>
  <si>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</si>
  <si>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</si>
  <si>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</si>
  <si>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</si>
  <si>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</si>
  <si>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</si>
  <si>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</si>
  <si>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</si>
  <si>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</si>
  <si>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</si>
  <si>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</si>
  <si>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</si>
  <si>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</si>
  <si>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</si>
  <si>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</si>
  <si>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</si>
  <si>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</si>
  <si>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</si>
  <si>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</si>
  <si>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</si>
  <si>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</si>
  <si>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</si>
  <si>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</si>
  <si>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</si>
  <si>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</si>
  <si>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</si>
  <si>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</si>
  <si>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</si>
  <si>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</si>
  <si>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</si>
  <si>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</si>
  <si>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</si>
  <si>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</si>
  <si>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</si>
  <si>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</si>
  <si>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</si>
  <si>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</si>
  <si>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</si>
  <si>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</si>
  <si>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</si>
  <si>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</si>
  <si>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</si>
  <si>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</si>
  <si>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</si>
  <si>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</si>
  <si>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</si>
  <si>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</si>
  <si>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</si>
  <si>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</si>
  <si>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</si>
  <si>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</si>
  <si>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</si>
  <si>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</si>
  <si>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</si>
  <si>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</si>
  <si>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</si>
  <si>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</si>
  <si>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</si>
  <si>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</si>
  <si>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</si>
  <si>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</si>
  <si>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</si>
  <si>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</si>
  <si>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</si>
  <si>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</si>
  <si>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</si>
  <si>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</si>
  <si>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</si>
  <si>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</si>
  <si>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</si>
  <si>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</si>
  <si>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</si>
  <si>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</si>
  <si>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</si>
  <si>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</si>
  <si>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</si>
  <si>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</si>
  <si>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</si>
  <si>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</si>
  <si>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</si>
  <si>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</si>
  <si>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</si>
  <si>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</si>
  <si>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</si>
  <si>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</si>
  <si>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</si>
  <si>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</si>
  <si>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</si>
  <si>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</si>
  <si>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</si>
  <si>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</si>
  <si>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</si>
  <si>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</si>
  <si>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</si>
  <si>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</si>
  <si>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</si>
  <si>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</si>
  <si>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</si>
  <si>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</si>
  <si>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</si>
  <si>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</si>
  <si>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</si>
  <si>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</si>
  <si>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</si>
  <si>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</si>
  <si>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</si>
  <si>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</si>
  <si>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</si>
  <si>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</si>
  <si>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</si>
  <si>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</si>
  <si>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</si>
  <si>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</si>
  <si>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</si>
  <si>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</si>
  <si>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</si>
  <si>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</si>
  <si>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</si>
  <si>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</si>
  <si>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</si>
  <si>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</si>
  <si>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</si>
  <si>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</si>
  <si>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</si>
  <si>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</si>
  <si>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</si>
  <si>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</si>
  <si>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</si>
  <si>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</si>
  <si>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</si>
  <si>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</si>
  <si>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</si>
  <si>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</si>
  <si>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</si>
  <si>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</si>
  <si>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</si>
  <si>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</si>
  <si>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</si>
  <si>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</si>
  <si>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</si>
  <si>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</si>
  <si>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</si>
  <si>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</si>
  <si>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</si>
  <si>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</si>
  <si>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</si>
  <si>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</si>
  <si>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</si>
  <si>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</si>
  <si>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</si>
  <si>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</si>
  <si>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</si>
  <si>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</si>
  <si>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</si>
  <si>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</si>
  <si>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</si>
  <si>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</si>
  <si>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</si>
  <si>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</si>
  <si>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</si>
  <si>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</si>
  <si>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</si>
  <si>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</si>
  <si>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</si>
  <si>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</si>
  <si>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</si>
  <si>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</si>
  <si>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</si>
  <si>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</si>
  <si>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</si>
  <si>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</si>
  <si>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</si>
  <si>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</si>
  <si>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</si>
  <si>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</si>
  <si>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</si>
  <si>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</si>
  <si>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</si>
  <si>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</si>
  <si>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</si>
  <si>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</si>
  <si>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</si>
  <si>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</si>
  <si>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</si>
  <si>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</si>
  <si>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</si>
  <si>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</si>
  <si>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</si>
  <si>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</si>
  <si>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</si>
  <si>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</si>
  <si>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</si>
  <si>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</si>
  <si>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</si>
  <si>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</si>
  <si>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</si>
  <si>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</si>
  <si>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</si>
  <si>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</si>
  <si>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</si>
  <si>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</si>
  <si>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</si>
  <si>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</si>
  <si>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</si>
  <si>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</si>
  <si>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</si>
  <si>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</si>
  <si>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</si>
  <si>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</si>
  <si>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</si>
  <si>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</si>
  <si>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</si>
  <si>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</si>
  <si>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</si>
  <si>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</si>
  <si>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</si>
  <si>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</si>
  <si>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</si>
  <si>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</si>
  <si>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</si>
  <si>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</si>
  <si>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</si>
  <si>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</si>
  <si>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</si>
  <si>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</si>
  <si>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</si>
  <si>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</si>
  <si>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</si>
  <si>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</si>
  <si>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</si>
  <si>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</si>
  <si>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</si>
  <si>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</si>
  <si>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</si>
  <si>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</si>
  <si>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</si>
  <si>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</si>
  <si>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</si>
  <si>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</si>
  <si>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</si>
  <si>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</si>
  <si>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</si>
  <si>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</si>
  <si>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</si>
  <si>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</si>
  <si>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</si>
  <si>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</si>
  <si>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</si>
  <si>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</si>
  <si>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</si>
  <si>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</si>
  <si>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</si>
  <si>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</si>
  <si>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</si>
  <si>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</si>
  <si>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</si>
  <si>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</si>
  <si>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</si>
  <si>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</si>
  <si>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</si>
  <si>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</si>
  <si>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</si>
  <si>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</si>
  <si>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</si>
  <si>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</si>
  <si>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</si>
  <si>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</si>
  <si>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</si>
  <si>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</si>
  <si>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</si>
  <si>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</si>
  <si>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</si>
  <si>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</si>
  <si>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</si>
  <si>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</si>
  <si>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</si>
  <si>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</si>
  <si>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</si>
  <si>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</si>
  <si>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</si>
  <si>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</si>
  <si>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</si>
  <si>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</si>
  <si>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</si>
  <si>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</si>
  <si>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</si>
  <si>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</si>
  <si>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</si>
  <si>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</si>
  <si>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</si>
  <si>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</si>
  <si>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</si>
  <si>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</si>
  <si>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</si>
  <si>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</si>
  <si>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</si>
  <si>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</si>
  <si>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</si>
  <si>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</si>
  <si>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</si>
  <si>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</si>
  <si>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</si>
  <si>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</si>
  <si>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</si>
  <si>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</si>
  <si>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</si>
  <si>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</si>
  <si>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</si>
  <si>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</si>
  <si>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</si>
  <si>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</si>
  <si>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</si>
  <si>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</si>
  <si>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</si>
  <si>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</si>
  <si>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</si>
  <si>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</si>
  <si>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</si>
  <si>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</si>
  <si>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</si>
  <si>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</si>
  <si>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</si>
  <si>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</si>
  <si>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</si>
  <si>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</si>
  <si>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</si>
  <si>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</si>
  <si>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</si>
  <si>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</si>
  <si>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</si>
  <si>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</si>
  <si>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</si>
  <si>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</si>
  <si>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</si>
  <si>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</si>
  <si>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</si>
  <si>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</si>
  <si>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</si>
  <si>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</si>
  <si>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</si>
  <si>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</si>
  <si>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</si>
  <si>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</si>
  <si>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</si>
  <si>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</si>
  <si>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</si>
  <si>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</si>
  <si>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</si>
  <si>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</si>
  <si>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</si>
  <si>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</si>
  <si>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</si>
  <si>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</si>
  <si>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</si>
  <si>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</si>
  <si>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</si>
  <si>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</si>
  <si>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</si>
  <si>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</si>
  <si>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</si>
  <si>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</si>
  <si>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</si>
  <si>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</si>
  <si>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</si>
  <si>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</si>
  <si>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</si>
  <si>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</si>
  <si>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</si>
  <si>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</si>
  <si>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</si>
  <si>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</si>
  <si>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</si>
  <si>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</si>
  <si>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</si>
  <si>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</si>
  <si>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</si>
  <si>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</si>
  <si>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</si>
  <si>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</si>
  <si>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</si>
  <si>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</si>
  <si>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</si>
  <si>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</si>
  <si>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</si>
  <si>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</si>
  <si>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</si>
  <si>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</si>
  <si>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</si>
  <si>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</si>
  <si>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</si>
  <si>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</si>
  <si>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</si>
  <si>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</si>
  <si>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</si>
  <si>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</si>
  <si>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</si>
  <si>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</si>
  <si>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</si>
  <si>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</si>
  <si>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</si>
  <si>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</si>
  <si>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</si>
  <si>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</si>
  <si>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</si>
  <si>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</si>
  <si>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</si>
  <si>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</si>
  <si>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</si>
  <si>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</si>
  <si>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</si>
  <si>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</si>
  <si>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</si>
  <si>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</si>
  <si>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</si>
  <si>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</si>
  <si>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</si>
  <si>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</si>
  <si>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</si>
  <si>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</si>
  <si>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</si>
  <si>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</si>
  <si>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</si>
  <si>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</si>
  <si>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</si>
  <si>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</si>
  <si>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</si>
  <si>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</si>
  <si>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</si>
  <si>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</si>
  <si>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</si>
  <si>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</si>
  <si>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</si>
  <si>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</si>
  <si>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</si>
  <si>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</si>
  <si>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</si>
  <si>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</si>
  <si>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</si>
  <si>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</si>
  <si>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</si>
  <si>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</si>
  <si>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</si>
  <si>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</si>
  <si>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</si>
  <si>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</si>
  <si>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</si>
  <si>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</si>
  <si>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</si>
  <si>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</si>
  <si>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</si>
  <si>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</si>
  <si>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</si>
  <si>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</si>
  <si>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</si>
  <si>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</si>
  <si>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</si>
  <si>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</si>
  <si>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</si>
  <si>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</si>
  <si>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</si>
  <si>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</si>
  <si>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</si>
  <si>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</si>
  <si>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</si>
  <si>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</si>
  <si>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</si>
  <si>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</si>
  <si>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</si>
  <si>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</si>
  <si>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</si>
  <si>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</si>
  <si>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</si>
  <si>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</si>
  <si>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</si>
  <si>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</si>
  <si>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</si>
  <si>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</si>
  <si>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</si>
  <si>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</si>
  <si>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</si>
  <si>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</si>
  <si>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</si>
  <si>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</si>
  <si>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</si>
  <si>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</si>
  <si>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</si>
  <si>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</si>
  <si>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</si>
  <si>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</si>
  <si>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</si>
  <si>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</si>
  <si>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</si>
  <si>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</si>
  <si>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</si>
  <si>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</si>
  <si>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</si>
  <si>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</si>
  <si>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</si>
  <si>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</si>
  <si>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</si>
  <si>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</si>
  <si>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</si>
  <si>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</si>
  <si>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</si>
  <si>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</si>
  <si>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</si>
  <si>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</si>
  <si>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</si>
  <si>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</si>
  <si>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</si>
  <si>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</si>
  <si>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</si>
  <si>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</si>
  <si>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</si>
  <si>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</si>
  <si>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</si>
  <si>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</si>
  <si>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</si>
  <si>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</si>
  <si>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</si>
  <si>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</si>
  <si>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</si>
  <si>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</si>
  <si>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</si>
  <si>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</si>
  <si>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</si>
  <si>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</si>
  <si>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</si>
  <si>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</si>
  <si>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</si>
  <si>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</si>
  <si>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</si>
  <si>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</si>
  <si>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</si>
  <si>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</si>
  <si>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</si>
  <si>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</si>
  <si>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</si>
  <si>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</si>
  <si>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</si>
  <si>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</si>
  <si>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</si>
  <si>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</si>
  <si>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</si>
  <si>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</si>
  <si>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</si>
  <si>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</si>
  <si>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</si>
  <si>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</si>
  <si>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</si>
  <si>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</si>
  <si>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</si>
  <si>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</si>
  <si>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</si>
  <si>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</si>
  <si>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</si>
  <si>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</si>
  <si>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</si>
  <si>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</si>
  <si>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</si>
  <si>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</si>
  <si>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</si>
  <si>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</si>
  <si>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</si>
  <si>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</si>
  <si>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</si>
  <si>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</si>
  <si>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</si>
  <si>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</si>
  <si>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</si>
  <si>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</si>
  <si>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</si>
  <si>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</si>
  <si>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</si>
  <si>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</si>
  <si>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</si>
  <si>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</si>
  <si>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</si>
  <si>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</si>
  <si>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</si>
  <si>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</si>
  <si>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</si>
  <si>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</si>
  <si>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</si>
  <si>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</si>
  <si>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</si>
  <si>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</si>
  <si>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</si>
  <si>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</si>
  <si>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</si>
  <si>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</si>
  <si>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</si>
  <si>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</si>
  <si>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</si>
  <si>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</si>
  <si>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</si>
  <si>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</si>
  <si>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</si>
  <si>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</si>
  <si>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</si>
  <si>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</si>
  <si>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</si>
  <si>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</si>
  <si>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</si>
  <si>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</si>
  <si>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</si>
  <si>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</si>
  <si>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</si>
  <si>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</si>
  <si>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</si>
  <si>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</si>
  <si>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</si>
  <si>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</si>
  <si>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</si>
  <si>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</si>
  <si>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</si>
  <si>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</si>
  <si>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</si>
  <si>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</si>
  <si>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</si>
  <si>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</si>
  <si>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</si>
  <si>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</si>
  <si>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</si>
  <si>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</si>
  <si>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</si>
  <si>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</si>
  <si>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</si>
  <si>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</si>
  <si>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</si>
  <si>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</si>
  <si>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</si>
  <si>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</si>
  <si>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</si>
  <si>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</si>
  <si>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</si>
  <si>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</si>
  <si>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</si>
  <si>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</si>
  <si>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</si>
  <si>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</si>
  <si>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</si>
  <si>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</si>
  <si>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</si>
  <si>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</si>
  <si>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</si>
  <si>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</si>
  <si>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</si>
  <si>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</si>
  <si>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</si>
  <si>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</si>
  <si>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</si>
  <si>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</si>
  <si>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</si>
  <si>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</si>
  <si>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</si>
  <si>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</si>
  <si>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</si>
  <si>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</si>
  <si>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</si>
  <si>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</si>
  <si>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</si>
  <si>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</si>
  <si>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</si>
  <si>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</si>
  <si>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</si>
  <si>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</si>
  <si>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</si>
  <si>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</si>
  <si>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</si>
  <si>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</si>
  <si>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</si>
  <si>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</si>
  <si>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</si>
  <si>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</si>
  <si>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</si>
  <si>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</si>
  <si>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</si>
  <si>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</si>
  <si>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</si>
  <si>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</si>
  <si>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</si>
  <si>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</si>
  <si>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</si>
  <si>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</si>
  <si>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</si>
  <si>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</si>
  <si>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</si>
  <si>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</si>
  <si>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</si>
  <si>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</si>
  <si>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</si>
  <si>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</si>
  <si>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</si>
  <si>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</si>
  <si>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</si>
  <si>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</si>
  <si>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</si>
  <si>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</si>
  <si>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</si>
  <si>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</si>
  <si>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</si>
  <si>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</si>
  <si>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</si>
  <si>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</si>
  <si>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</si>
  <si>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</si>
  <si>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</si>
  <si>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</si>
  <si>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</si>
  <si>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</si>
  <si>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</si>
  <si>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</si>
  <si>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</si>
  <si>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</si>
  <si>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</si>
  <si>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</si>
  <si>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</si>
  <si>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</si>
  <si>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</si>
  <si>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</si>
  <si>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</si>
  <si>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</si>
  <si>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</si>
  <si>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</si>
  <si>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</si>
  <si>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</si>
  <si>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</si>
  <si>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</si>
  <si>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</si>
  <si>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</si>
  <si>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</si>
  <si>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</si>
  <si>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</si>
  <si>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</si>
  <si>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</si>
  <si>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</si>
  <si>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</si>
  <si>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</si>
  <si>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</si>
  <si>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</si>
  <si>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</si>
  <si>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</si>
  <si>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</si>
  <si>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</si>
  <si>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</si>
  <si>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</si>
  <si>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</si>
  <si>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</si>
  <si>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</si>
  <si>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</si>
  <si>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</si>
  <si>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</si>
  <si>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</si>
  <si>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</si>
  <si>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</si>
  <si>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</si>
  <si>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</si>
  <si>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</si>
  <si>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</si>
  <si>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</si>
  <si>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</si>
  <si>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</si>
  <si>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</si>
  <si>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</si>
  <si>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</si>
  <si>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</si>
  <si>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</si>
  <si>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</si>
  <si>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</si>
  <si>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</si>
  <si>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</si>
  <si>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</si>
  <si>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</si>
  <si>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</si>
  <si>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</si>
  <si>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</si>
  <si>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</si>
  <si>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</si>
  <si>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</si>
  <si>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</si>
  <si>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</si>
  <si>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</si>
  <si>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</si>
  <si>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</si>
  <si>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</si>
  <si>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</si>
  <si>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</si>
  <si>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</si>
  <si>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</si>
  <si>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</si>
  <si>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</si>
  <si>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</si>
  <si>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</si>
  <si>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</si>
  <si>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</si>
  <si>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</si>
  <si>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</si>
  <si>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</si>
  <si>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</si>
  <si>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</si>
  <si>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</si>
  <si>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</si>
  <si>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</si>
  <si>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</si>
  <si>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</si>
  <si>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</si>
  <si>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</si>
  <si>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</si>
  <si>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</si>
  <si>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</si>
  <si>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</si>
  <si>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</si>
  <si>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</si>
  <si>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</si>
  <si>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</si>
  <si>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</si>
  <si>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</si>
  <si>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</si>
  <si>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</si>
  <si>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</si>
  <si>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</si>
  <si>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</si>
  <si>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</si>
  <si>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</si>
  <si>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</si>
  <si>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</si>
  <si>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</si>
  <si>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</si>
  <si>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</si>
  <si>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</si>
  <si>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</si>
  <si>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</si>
  <si>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</si>
  <si>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</si>
  <si>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</si>
  <si>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</si>
  <si>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</si>
  <si>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</si>
  <si>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</si>
  <si>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</si>
  <si>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</si>
  <si>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</si>
  <si>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</si>
  <si>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</si>
  <si>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</si>
  <si>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</si>
  <si>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</si>
  <si>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</si>
  <si>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</si>
  <si>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</si>
  <si>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</si>
  <si>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</si>
  <si>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</si>
  <si>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</si>
  <si>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</si>
  <si>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</si>
  <si>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</si>
  <si>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</si>
  <si>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</si>
  <si>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</si>
  <si>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</si>
  <si>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</si>
  <si>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</si>
  <si>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</si>
  <si>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</si>
  <si>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</si>
  <si>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</si>
  <si>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</si>
  <si>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</si>
  <si>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</si>
  <si>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</si>
  <si>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</si>
  <si>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</si>
  <si>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</si>
  <si>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</si>
  <si>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</si>
  <si>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</si>
  <si>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</si>
  <si>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</si>
  <si>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</si>
  <si>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</si>
  <si>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</si>
  <si>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</si>
  <si>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</si>
  <si>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</si>
  <si>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</si>
  <si>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</si>
  <si>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</si>
  <si>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</si>
  <si>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</si>
  <si>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</si>
  <si>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</si>
  <si>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</si>
  <si>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</si>
  <si>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</si>
  <si>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</si>
  <si>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</si>
  <si>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</si>
  <si>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</si>
  <si>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</si>
  <si>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</si>
  <si>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</si>
  <si>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</si>
  <si>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</si>
  <si>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</si>
  <si>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</si>
  <si>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</si>
  <si>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</si>
  <si>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</si>
  <si>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</si>
  <si>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</si>
  <si>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</si>
  <si>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</si>
  <si>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</si>
  <si>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</si>
  <si>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</si>
  <si>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</si>
  <si>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</si>
  <si>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</si>
  <si>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</si>
  <si>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</si>
  <si>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</si>
  <si>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</si>
  <si>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</si>
  <si>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</si>
  <si>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</si>
  <si>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</si>
  <si>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</si>
  <si>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</si>
  <si>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</si>
  <si>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</si>
  <si>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</si>
  <si>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</si>
  <si>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</si>
  <si>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</si>
  <si>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</si>
  <si>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</si>
  <si>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</si>
  <si>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</si>
  <si>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</si>
  <si>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</si>
  <si>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</si>
  <si>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</si>
  <si>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</si>
  <si>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</si>
  <si>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</si>
  <si>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</si>
  <si>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</si>
  <si>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</si>
  <si>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</si>
  <si>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</si>
  <si>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</si>
  <si>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</si>
  <si>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</si>
  <si>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</si>
  <si>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</si>
  <si>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</si>
  <si>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</si>
  <si>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</si>
  <si>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</si>
  <si>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</si>
  <si>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</si>
  <si>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</si>
  <si>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</si>
  <si>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</si>
  <si>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</si>
  <si>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</si>
  <si>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</si>
  <si>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</si>
  <si>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</si>
  <si>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</si>
  <si>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</si>
  <si>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</si>
  <si>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</si>
  <si>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</si>
  <si>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</si>
  <si>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</si>
  <si>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</si>
  <si>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</si>
  <si>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</si>
  <si>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</si>
  <si>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</si>
  <si>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</si>
  <si>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</si>
  <si>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</si>
  <si>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</si>
  <si>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</si>
  <si>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</si>
  <si>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</si>
  <si>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</si>
  <si>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</si>
  <si>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</si>
  <si>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</si>
  <si>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</si>
  <si>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</si>
  <si>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</si>
  <si>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</si>
  <si>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</si>
  <si>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</si>
  <si>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</si>
  <si>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</si>
  <si>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</si>
  <si>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</si>
  <si>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</si>
  <si>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</si>
  <si>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</si>
  <si>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</si>
  <si>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</si>
  <si>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</si>
  <si>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</si>
  <si>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</si>
  <si>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</si>
  <si>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</si>
  <si>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</si>
  <si>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</si>
  <si>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</si>
  <si>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</si>
  <si>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</si>
  <si>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</si>
  <si>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</si>
  <si>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</si>
  <si>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</si>
  <si>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</si>
  <si>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</si>
  <si>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</si>
  <si>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</si>
  <si>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</si>
  <si>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</si>
  <si>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</si>
  <si>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</si>
  <si>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</si>
  <si>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</si>
  <si>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</si>
  <si>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</si>
  <si>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</si>
  <si>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</si>
  <si>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</si>
  <si>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</si>
  <si>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</si>
  <si>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</si>
  <si>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</si>
  <si>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</si>
  <si>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</si>
  <si>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</si>
  <si>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</si>
  <si>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</si>
  <si>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</si>
  <si>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</si>
  <si>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</si>
  <si>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</si>
  <si>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</si>
  <si>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</si>
  <si>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</si>
  <si>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</si>
  <si>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</si>
  <si>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</si>
  <si>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</si>
  <si>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</si>
  <si>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</si>
  <si>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</si>
  <si>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</si>
  <si>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</si>
  <si>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</si>
  <si>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</si>
  <si>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</si>
  <si>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</si>
  <si>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</si>
  <si>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</si>
  <si>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</si>
  <si>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</si>
  <si>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</si>
  <si>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</si>
  <si>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</si>
  <si>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</si>
  <si>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</si>
  <si>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</si>
  <si>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</si>
  <si>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</si>
  <si>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</si>
  <si>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</si>
  <si>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</si>
  <si>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</si>
  <si>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</si>
  <si>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</si>
  <si>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</si>
  <si>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</si>
  <si>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</si>
  <si>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</si>
  <si>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</si>
  <si>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</si>
  <si>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</si>
  <si>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</si>
  <si>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</si>
  <si>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</si>
  <si>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</si>
  <si>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</si>
  <si>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</si>
  <si>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</si>
  <si>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</si>
  <si>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</si>
  <si>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</si>
  <si>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</si>
  <si>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</si>
  <si>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</si>
  <si>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</si>
  <si>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</si>
  <si>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</si>
  <si>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</si>
  <si>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</si>
  <si>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</si>
  <si>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</si>
  <si>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</si>
  <si>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</si>
  <si>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</si>
  <si>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</si>
  <si>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</si>
  <si>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</si>
  <si>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</si>
  <si>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</si>
  <si>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</si>
  <si>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</si>
  <si>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</si>
  <si>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</si>
  <si>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</si>
  <si>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</si>
  <si>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</si>
  <si>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</si>
  <si>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</si>
  <si>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</si>
  <si>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</si>
  <si>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</si>
  <si>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</si>
  <si>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</si>
  <si>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</si>
  <si>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</si>
  <si>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</si>
  <si>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</si>
  <si>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</si>
  <si>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</si>
  <si>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</si>
  <si>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</si>
  <si>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</si>
  <si>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</si>
  <si>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</si>
  <si>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</si>
  <si>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</si>
  <si>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</si>
  <si>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</si>
  <si>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</si>
  <si>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</si>
  <si>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</si>
  <si>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</si>
  <si>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</si>
  <si>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</si>
  <si>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</si>
  <si>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</si>
  <si>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</si>
  <si>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</si>
  <si>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</si>
  <si>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</si>
  <si>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</si>
  <si>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</si>
  <si>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</si>
  <si>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</si>
  <si>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</si>
  <si>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</si>
  <si>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</si>
  <si>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</si>
  <si>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</si>
  <si>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</si>
  <si>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</si>
  <si>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</si>
  <si>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</si>
  <si>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</si>
  <si>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</si>
  <si>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</si>
  <si>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</si>
  <si>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</si>
  <si>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</si>
  <si>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</si>
  <si>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</si>
  <si>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</si>
  <si>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</si>
  <si>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</si>
  <si>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</si>
  <si>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</si>
  <si>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</si>
  <si>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</si>
  <si>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</si>
  <si>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</si>
  <si>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</si>
  <si>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</si>
  <si>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</si>
  <si>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</si>
  <si>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</si>
  <si>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</si>
  <si>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</si>
  <si>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</si>
  <si>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</si>
  <si>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</si>
  <si>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</si>
  <si>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</si>
  <si>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</si>
  <si>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</si>
  <si>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</si>
  <si>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</si>
  <si>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</si>
  <si>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</si>
  <si>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</si>
  <si>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</si>
  <si>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</si>
  <si>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</si>
  <si>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</si>
  <si>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</si>
  <si>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</si>
  <si>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</si>
  <si>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</si>
  <si>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</si>
  <si>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</si>
  <si>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</si>
  <si>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</si>
  <si>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</si>
  <si>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</si>
  <si>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</si>
  <si>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</si>
  <si>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</si>
  <si>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</si>
  <si>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</si>
  <si>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</si>
  <si>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</si>
  <si>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</si>
  <si>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</si>
  <si>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</si>
  <si>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</si>
  <si>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</si>
  <si>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</si>
  <si>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</si>
  <si>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</si>
  <si>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</si>
  <si>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</si>
  <si>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</si>
  <si>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</si>
  <si>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</si>
  <si>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</si>
  <si>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</si>
  <si>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</si>
  <si>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</si>
  <si>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</si>
  <si>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</si>
  <si>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</si>
  <si>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</si>
  <si>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</si>
  <si>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</si>
  <si>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</si>
  <si>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</si>
  <si>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</si>
  <si>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</si>
  <si>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</si>
  <si>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</si>
  <si>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</si>
  <si>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</si>
  <si>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</si>
  <si>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</si>
  <si>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</si>
  <si>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</si>
  <si>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</si>
  <si>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</si>
  <si>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</si>
  <si>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</si>
  <si>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</si>
  <si>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</si>
  <si>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</si>
  <si>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</si>
  <si>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</si>
  <si>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</si>
  <si>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</si>
  <si>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</si>
  <si>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</si>
  <si>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</si>
  <si>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</si>
  <si>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</si>
  <si>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</si>
  <si>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</si>
  <si>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</si>
  <si>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</si>
  <si>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</si>
  <si>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</si>
  <si>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</si>
  <si>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</si>
  <si>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</si>
  <si>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</si>
  <si>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</si>
  <si>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</si>
  <si>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</si>
  <si>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</si>
  <si>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</si>
  <si>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</si>
  <si>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</si>
  <si>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</si>
  <si>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</si>
  <si>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</si>
  <si>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</si>
  <si>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</si>
  <si>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</si>
  <si>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</si>
  <si>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</si>
  <si>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</si>
  <si>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</si>
  <si>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</si>
  <si>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</si>
  <si>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</si>
  <si>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</si>
  <si>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</si>
  <si>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</si>
  <si>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</si>
  <si>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</si>
  <si>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</si>
  <si>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</si>
  <si>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</si>
  <si>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</si>
  <si>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</si>
  <si>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</si>
  <si>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</si>
  <si>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</si>
  <si>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</si>
  <si>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</si>
  <si>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</si>
  <si>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</si>
  <si>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</si>
  <si>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</si>
  <si>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</si>
  <si>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</si>
  <si>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</si>
  <si>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</si>
  <si>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</si>
  <si>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</si>
  <si>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</si>
  <si>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</si>
  <si>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</si>
  <si>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</si>
  <si>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</si>
  <si>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</si>
  <si>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</si>
  <si>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</si>
  <si>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</si>
  <si>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</si>
  <si>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</si>
  <si>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</si>
  <si>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</si>
  <si>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</si>
  <si>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</si>
  <si>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</si>
  <si>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</si>
  <si>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</si>
  <si>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</si>
  <si>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</si>
  <si>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</si>
  <si>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</si>
  <si>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</si>
  <si>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</si>
  <si>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</si>
  <si>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</si>
  <si>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</si>
  <si>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</si>
  <si>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</si>
  <si>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</si>
  <si>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</si>
  <si>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</si>
  <si>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</si>
  <si>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</si>
  <si>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</si>
  <si>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</si>
  <si>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</si>
  <si>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</si>
  <si>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</si>
  <si>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</si>
  <si>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</si>
  <si>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</si>
  <si>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</si>
  <si>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</si>
  <si>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</si>
  <si>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</si>
  <si>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</si>
  <si>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</si>
  <si>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</si>
  <si>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</si>
  <si>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</si>
  <si>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</si>
  <si>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</si>
  <si>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</si>
  <si>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</si>
  <si>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</si>
  <si>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</si>
  <si>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</si>
  <si>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</si>
  <si>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</si>
  <si>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</si>
  <si>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</si>
  <si>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</si>
  <si>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</si>
  <si>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</si>
  <si>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</si>
  <si>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</si>
  <si>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</si>
  <si>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</si>
  <si>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</si>
  <si>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</si>
  <si>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</si>
  <si>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</si>
  <si>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</si>
  <si>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</si>
  <si>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</si>
  <si>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</si>
  <si>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</si>
  <si>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</si>
  <si>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</si>
  <si>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</si>
  <si>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</si>
  <si>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</si>
  <si>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</si>
  <si>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</si>
  <si>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</si>
  <si>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</si>
  <si>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</si>
  <si>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</si>
  <si>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</si>
  <si>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</si>
  <si>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</si>
  <si>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</si>
  <si>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</si>
  <si>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</si>
  <si>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</si>
  <si>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</si>
  <si>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</si>
  <si>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</si>
  <si>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</si>
  <si>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</si>
  <si>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</si>
  <si>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</si>
  <si>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</si>
  <si>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</si>
  <si>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</si>
  <si>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</si>
  <si>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</si>
  <si>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</si>
  <si>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</si>
  <si>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</si>
  <si>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</si>
  <si>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</si>
  <si>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</si>
  <si>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</si>
  <si>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</si>
  <si>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</si>
  <si>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</si>
  <si>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</si>
  <si>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</si>
  <si>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</si>
  <si>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</si>
  <si>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</si>
  <si>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</si>
  <si>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</si>
  <si>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</si>
  <si>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</si>
  <si>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</si>
  <si>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</si>
  <si>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</si>
  <si>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</si>
  <si>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</si>
  <si>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</si>
  <si>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</si>
  <si>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</si>
  <si>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</si>
  <si>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</si>
  <si>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</si>
  <si>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</si>
  <si>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</si>
  <si>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</si>
  <si>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</si>
  <si>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</si>
  <si>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</si>
  <si>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</si>
  <si>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</si>
  <si>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</si>
  <si>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</si>
  <si>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</si>
  <si>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</si>
  <si>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</si>
  <si>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</si>
  <si>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</si>
  <si>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</si>
  <si>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</si>
  <si>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</si>
  <si>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</si>
  <si>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</si>
  <si>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</si>
  <si>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</si>
  <si>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</si>
  <si>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</si>
  <si>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</si>
  <si>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</si>
  <si>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</si>
  <si>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</si>
  <si>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</si>
  <si>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</si>
  <si>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</si>
  <si>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</si>
  <si>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</si>
  <si>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</si>
  <si>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</si>
  <si>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</si>
  <si>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</si>
  <si>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</si>
  <si>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</si>
  <si>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</si>
  <si>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</si>
  <si>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</si>
  <si>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</si>
  <si>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</si>
  <si>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</si>
  <si>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</si>
  <si>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</si>
  <si>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</si>
  <si>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</si>
  <si>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</si>
  <si>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</si>
  <si>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</si>
  <si>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</si>
  <si>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</si>
  <si>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</si>
  <si>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</si>
  <si>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</si>
  <si>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</si>
  <si>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</si>
  <si>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</si>
  <si>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</si>
  <si>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</si>
  <si>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</si>
  <si>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</si>
  <si>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</si>
  <si>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</si>
  <si>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</si>
  <si>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</si>
  <si>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</si>
  <si>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</si>
  <si>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</si>
  <si>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</si>
  <si>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</si>
  <si>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</si>
  <si>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</si>
  <si>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</si>
  <si>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</si>
  <si>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</si>
  <si>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</si>
  <si>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</si>
  <si>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</si>
  <si>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</si>
  <si>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</si>
  <si>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</si>
  <si>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</si>
  <si>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</si>
  <si>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</si>
  <si>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</si>
  <si>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</si>
  <si>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</si>
  <si>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</si>
  <si>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</si>
  <si>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</si>
  <si>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</si>
  <si>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</si>
  <si>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</si>
  <si>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</si>
  <si>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</si>
  <si>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</si>
  <si>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</si>
  <si>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</si>
  <si>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</si>
  <si>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</si>
  <si>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</si>
  <si>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</si>
  <si>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</si>
  <si>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</si>
  <si>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</si>
  <si>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</si>
  <si>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</si>
  <si>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</si>
  <si>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</si>
  <si>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</si>
  <si>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</si>
  <si>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</si>
  <si>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</si>
  <si>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</si>
  <si>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</si>
  <si>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</si>
  <si>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</si>
  <si>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</si>
  <si>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</si>
  <si>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</si>
  <si>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</si>
  <si>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</si>
  <si>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</si>
  <si>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</si>
  <si>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</si>
  <si>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</si>
  <si>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</si>
  <si>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</si>
  <si>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</si>
  <si>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</si>
  <si>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</si>
  <si>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</si>
  <si>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</si>
  <si>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</si>
  <si>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</si>
  <si>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</si>
  <si>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</si>
  <si>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</si>
  <si>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</si>
  <si>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</si>
  <si>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</si>
  <si>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</si>
  <si>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</si>
  <si>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</si>
  <si>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</si>
  <si>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</si>
  <si>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</si>
  <si>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</si>
  <si>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</si>
  <si>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</si>
  <si>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</si>
  <si>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</si>
  <si>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</si>
  <si>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</si>
  <si>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</si>
  <si>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</si>
  <si>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</si>
  <si>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</si>
  <si>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</si>
  <si>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</si>
  <si>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</si>
  <si>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</si>
  <si>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</si>
  <si>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</si>
  <si>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</si>
  <si>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</si>
  <si>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</si>
  <si>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</si>
  <si>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</si>
  <si>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</si>
  <si>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</si>
  <si>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</si>
  <si>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</si>
  <si>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</si>
  <si>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</si>
  <si>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</si>
  <si>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</si>
  <si>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</si>
  <si>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</si>
  <si>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</si>
  <si>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</si>
  <si>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</si>
  <si>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</si>
  <si>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</si>
  <si>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</si>
  <si>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</si>
  <si>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</si>
  <si>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</si>
  <si>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</si>
  <si>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</si>
  <si>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</si>
  <si>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</si>
  <si>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</si>
  <si>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</si>
  <si>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</si>
  <si>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</si>
  <si>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</si>
  <si>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</si>
  <si>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</si>
  <si>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</si>
  <si>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</si>
  <si>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</si>
  <si>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</si>
  <si>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</si>
  <si>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</si>
  <si>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</si>
  <si>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</si>
  <si>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</si>
  <si>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</si>
  <si>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</si>
  <si>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</si>
  <si>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</si>
  <si>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</si>
  <si>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</si>
  <si>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</si>
  <si>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</si>
  <si>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</si>
  <si>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</si>
  <si>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</si>
  <si>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</si>
  <si>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</si>
  <si>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</si>
  <si>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</si>
  <si>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</si>
  <si>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</si>
  <si>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</si>
  <si>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</si>
  <si>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</si>
  <si>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</si>
  <si>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</si>
  <si>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</si>
  <si>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</si>
  <si>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</si>
  <si>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</si>
  <si>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</si>
  <si>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</si>
  <si>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</si>
  <si>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</si>
  <si>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</si>
  <si>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</si>
  <si>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</si>
  <si>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</si>
  <si>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</si>
  <si>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</si>
  <si>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</si>
  <si>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</si>
  <si>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</si>
  <si>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</si>
  <si>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</si>
  <si>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</si>
  <si>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</si>
  <si>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</si>
  <si>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</si>
  <si>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</si>
  <si>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</si>
  <si>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</si>
  <si>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</si>
  <si>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</si>
  <si>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</si>
  <si>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</si>
  <si>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</si>
  <si>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</si>
  <si>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</si>
  <si>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</si>
  <si>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</si>
  <si>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</si>
  <si>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</si>
  <si>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</si>
  <si>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</si>
  <si>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</si>
  <si>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</si>
  <si>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</si>
  <si>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</si>
  <si>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</si>
  <si>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</si>
  <si>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</si>
  <si>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</si>
  <si>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</si>
  <si>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</si>
  <si>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</si>
  <si>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</si>
  <si>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</si>
  <si>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</si>
  <si>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</si>
  <si>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</si>
  <si>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</si>
  <si>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</si>
  <si>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</si>
  <si>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</si>
  <si>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</si>
  <si>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</si>
  <si>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</si>
  <si>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</si>
  <si>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</si>
  <si>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</si>
  <si>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</si>
  <si>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</si>
  <si>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</si>
  <si>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</si>
  <si>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</si>
  <si>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</si>
  <si>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</si>
  <si>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</si>
  <si>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</si>
  <si>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</si>
  <si>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</si>
  <si>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</si>
  <si>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</si>
  <si>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</si>
  <si>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</si>
  <si>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</si>
  <si>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</si>
  <si>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</si>
  <si>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</si>
  <si>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</si>
  <si>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</si>
  <si>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</si>
  <si>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</si>
  <si>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</si>
  <si>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</si>
  <si>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</si>
  <si>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</si>
  <si>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</si>
  <si>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</si>
  <si>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</si>
  <si>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</si>
  <si>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</si>
  <si>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</si>
  <si>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</si>
  <si>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</si>
  <si>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</si>
  <si>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</si>
  <si>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</si>
  <si>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</si>
  <si>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</si>
  <si>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</si>
  <si>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</si>
  <si>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</si>
  <si>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</si>
  <si>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</si>
  <si>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</si>
  <si>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</si>
  <si>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</si>
  <si>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</si>
  <si>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</si>
  <si>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</si>
  <si>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</si>
  <si>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</si>
  <si>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</si>
  <si>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</si>
  <si>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</si>
  <si>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</si>
  <si>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</si>
  <si>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</si>
  <si>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</si>
  <si>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</si>
  <si>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</si>
  <si>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</si>
  <si>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</si>
  <si>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</si>
  <si>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</si>
  <si>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</si>
  <si>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</si>
  <si>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</si>
  <si>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</si>
  <si>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</si>
  <si>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</si>
  <si>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</si>
  <si>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</si>
  <si>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</si>
  <si>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</si>
  <si>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</si>
  <si>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</si>
  <si>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</si>
  <si>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</si>
  <si>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</si>
  <si>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</si>
  <si>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</si>
  <si>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</si>
  <si>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</si>
  <si>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</si>
  <si>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</si>
  <si>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</si>
  <si>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</si>
  <si>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</si>
  <si>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</si>
  <si>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</si>
  <si>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</si>
  <si>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</si>
  <si>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</si>
  <si>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</si>
  <si>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</si>
  <si>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</si>
  <si>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</si>
  <si>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</si>
  <si>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</si>
  <si>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</si>
  <si>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</si>
  <si>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</si>
  <si>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</si>
  <si>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</si>
  <si>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</si>
  <si>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</si>
  <si>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</si>
  <si>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</si>
  <si>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</si>
  <si>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</si>
  <si>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</si>
  <si>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</si>
  <si>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</si>
  <si>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</si>
  <si>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</si>
  <si>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</si>
  <si>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</si>
  <si>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</si>
  <si>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</si>
  <si>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</si>
  <si>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</si>
  <si>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</si>
  <si>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</si>
  <si>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</si>
  <si>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</si>
  <si>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</si>
  <si>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</si>
  <si>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</si>
  <si>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</si>
  <si>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</si>
  <si>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</si>
  <si>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</si>
  <si>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</si>
  <si>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</si>
  <si>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</si>
  <si>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</si>
  <si>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</si>
  <si>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</si>
  <si>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</si>
  <si>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</si>
  <si>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</si>
  <si>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</si>
  <si>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</si>
  <si>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</si>
  <si>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</si>
  <si>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</si>
  <si>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</si>
  <si>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</si>
  <si>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</si>
  <si>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</si>
  <si>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</si>
  <si>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</si>
  <si>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</si>
  <si>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</si>
  <si>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</si>
  <si>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</si>
  <si>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</si>
  <si>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</si>
  <si>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</si>
  <si>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</si>
  <si>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</si>
  <si>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</si>
  <si>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</si>
  <si>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</si>
  <si>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</si>
  <si>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</si>
  <si>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</si>
  <si>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</si>
  <si>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</si>
  <si>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</si>
  <si>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</si>
  <si>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</si>
  <si>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</si>
  <si>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</si>
  <si>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</si>
  <si>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</si>
  <si>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</si>
  <si>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</si>
  <si>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</si>
  <si>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</si>
  <si>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</si>
  <si>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</si>
  <si>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</si>
  <si>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</si>
  <si>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</si>
  <si>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</si>
  <si>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</si>
  <si>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</si>
  <si>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</si>
  <si>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</si>
  <si>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</si>
  <si>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</si>
  <si>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</si>
  <si>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</si>
  <si>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</si>
  <si>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</si>
  <si>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</si>
  <si>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</si>
  <si>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</si>
  <si>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</si>
  <si>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</si>
  <si>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</si>
  <si>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</si>
  <si>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</si>
  <si>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</si>
  <si>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</si>
  <si>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</si>
  <si>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</si>
  <si>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</si>
  <si>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</si>
  <si>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</si>
  <si>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</si>
  <si>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</si>
  <si>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</si>
  <si>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</si>
  <si>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</si>
  <si>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</si>
  <si>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</si>
  <si>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</si>
  <si>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</si>
  <si>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</si>
  <si>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</si>
  <si>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</si>
  <si>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</si>
  <si>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</si>
  <si>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</si>
  <si>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</si>
  <si>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</si>
  <si>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</si>
  <si>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</si>
  <si>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</si>
  <si>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</si>
  <si>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</si>
  <si>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</si>
  <si>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</si>
  <si>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</si>
  <si>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</si>
  <si>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</si>
  <si>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</si>
  <si>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</si>
  <si>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</si>
  <si>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</si>
  <si>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</si>
  <si>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</si>
  <si>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</si>
  <si>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</si>
  <si>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</si>
  <si>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</si>
  <si>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</si>
  <si>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</si>
  <si>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</si>
  <si>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</si>
  <si>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</si>
  <si>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</si>
  <si>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</si>
  <si>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</si>
  <si>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</si>
  <si>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</si>
  <si>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</si>
  <si>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</si>
  <si>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</si>
  <si>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</si>
  <si>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</si>
  <si>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</si>
  <si>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</si>
  <si>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</si>
  <si>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</si>
  <si>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</si>
  <si>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</si>
  <si>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</si>
  <si>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</si>
  <si>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</si>
  <si>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</si>
  <si>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</si>
  <si>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</si>
  <si>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</si>
  <si>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</si>
  <si>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</si>
  <si>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</si>
  <si>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</si>
  <si>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</si>
  <si>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</si>
  <si>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</si>
  <si>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</si>
  <si>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</si>
  <si>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</si>
  <si>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</si>
  <si>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</si>
  <si>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</si>
  <si>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</si>
  <si>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</si>
  <si>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</si>
  <si>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</si>
  <si>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</si>
  <si>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</si>
  <si>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</si>
  <si>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</si>
  <si>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</si>
  <si>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</si>
  <si>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</si>
  <si>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</si>
  <si>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</si>
  <si>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</si>
  <si>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</si>
  <si>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</si>
  <si>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</si>
  <si>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</si>
  <si>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</si>
  <si>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</si>
  <si>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</si>
  <si>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</si>
  <si>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</si>
  <si>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</si>
  <si>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</si>
  <si>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</si>
  <si>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</si>
  <si>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</si>
  <si>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</si>
  <si>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</si>
  <si>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</si>
  <si>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</si>
  <si>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</si>
  <si>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</si>
  <si>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</si>
  <si>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</si>
  <si>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</si>
  <si>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</si>
  <si>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</si>
  <si>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</si>
  <si>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</si>
  <si>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</si>
  <si>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</si>
  <si>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</si>
  <si>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</si>
  <si>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</si>
  <si>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</si>
  <si>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</si>
  <si>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</si>
  <si>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</si>
  <si>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</si>
  <si>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</si>
  <si>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</si>
  <si>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</si>
  <si>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</si>
  <si>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</si>
  <si>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</si>
  <si>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</si>
  <si>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</si>
  <si>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</si>
  <si>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</si>
  <si>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</si>
  <si>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</si>
  <si>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</si>
  <si>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</si>
  <si>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</si>
  <si>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</si>
  <si>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</si>
  <si>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</si>
  <si>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</si>
  <si>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</si>
  <si>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</si>
  <si>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</si>
  <si>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</si>
  <si>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</si>
  <si>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</si>
  <si>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</si>
  <si>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</si>
  <si>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</si>
  <si>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</si>
  <si>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</si>
  <si>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</si>
  <si>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</si>
  <si>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</si>
  <si>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</si>
  <si>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</si>
  <si>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</si>
  <si>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</si>
  <si>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</si>
  <si>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</si>
  <si>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</si>
  <si>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</si>
  <si>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</si>
  <si>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</si>
  <si>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</si>
  <si>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</si>
  <si>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</si>
  <si>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</si>
  <si>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</si>
  <si>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</si>
  <si>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</si>
  <si>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</si>
  <si>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</si>
  <si>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</si>
  <si>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</si>
  <si>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</si>
  <si>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</si>
  <si>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</si>
  <si>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</si>
  <si>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</si>
  <si>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</si>
  <si>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</si>
  <si>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</si>
  <si>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</si>
  <si>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</si>
  <si>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</si>
  <si>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</si>
  <si>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</si>
  <si>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</si>
  <si>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</si>
  <si>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</si>
  <si>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</si>
  <si>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</si>
  <si>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</si>
  <si>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</si>
  <si>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</si>
  <si>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</si>
  <si>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</si>
  <si>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</si>
  <si>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</si>
  <si>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</si>
  <si>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</si>
  <si>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</si>
  <si>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</si>
  <si>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</si>
  <si>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</si>
  <si>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</si>
  <si>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</si>
  <si>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</si>
  <si>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</si>
  <si>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</si>
  <si>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</si>
  <si>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</si>
  <si>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</si>
  <si>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</si>
  <si>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</si>
  <si>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</si>
  <si>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</si>
  <si>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</si>
  <si>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</si>
  <si>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</si>
  <si>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</si>
  <si>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</si>
  <si>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</si>
  <si>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</si>
  <si>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</si>
  <si>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</si>
  <si>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</si>
  <si>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</si>
  <si>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</si>
  <si>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</si>
  <si>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</si>
  <si>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</si>
  <si>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</si>
  <si>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</si>
  <si>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</si>
  <si>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</si>
  <si>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</si>
  <si>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</si>
  <si>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</si>
  <si>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</si>
  <si>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</si>
  <si>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</si>
  <si>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</si>
  <si>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</si>
  <si>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</si>
  <si>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</si>
  <si>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</si>
  <si>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</si>
  <si>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</si>
  <si>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</si>
  <si>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</si>
  <si>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</si>
  <si>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</si>
  <si>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</si>
  <si>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</si>
  <si>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</si>
  <si>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</si>
  <si>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</si>
  <si>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</si>
  <si>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</si>
  <si>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</si>
  <si>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</si>
  <si>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</si>
  <si>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</si>
  <si>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</si>
  <si>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</si>
  <si>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</si>
  <si>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</si>
  <si>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</si>
  <si>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</si>
  <si>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</si>
  <si>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</si>
  <si>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</si>
  <si>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</si>
  <si>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</si>
  <si>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</si>
  <si>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</si>
  <si>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</si>
  <si>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</si>
  <si>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</si>
  <si>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</si>
  <si>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</si>
  <si>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</si>
  <si>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</si>
  <si>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</si>
  <si>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</si>
  <si>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</si>
  <si>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</si>
  <si>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</si>
  <si>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</si>
  <si>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</si>
  <si>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</si>
  <si>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</si>
  <si>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</si>
  <si>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</si>
  <si>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</si>
  <si>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</si>
  <si>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</si>
  <si>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</si>
  <si>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</si>
  <si>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</si>
  <si>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</si>
  <si>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</si>
  <si>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</si>
  <si>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</si>
  <si>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</si>
  <si>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</si>
  <si>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</si>
  <si>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</si>
  <si>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</si>
  <si>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</si>
  <si>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</si>
  <si>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</si>
  <si>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</si>
  <si>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</si>
  <si>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</si>
  <si>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</si>
  <si>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</si>
  <si>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</si>
  <si>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</si>
  <si>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</si>
  <si>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</si>
  <si>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</si>
  <si>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</si>
  <si>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</si>
  <si>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</si>
  <si>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</si>
  <si>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</si>
  <si>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</si>
  <si>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</si>
  <si>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</si>
  <si>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</si>
  <si>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</si>
  <si>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</si>
  <si>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</si>
  <si>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</si>
  <si>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</si>
  <si>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</si>
  <si>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</si>
  <si>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</si>
  <si>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</si>
  <si>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</si>
  <si>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</si>
  <si>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</si>
  <si>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</si>
  <si>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</si>
  <si>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</si>
  <si>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</si>
  <si>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</si>
  <si>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</si>
  <si>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</si>
  <si>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</si>
  <si>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</si>
  <si>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</si>
  <si>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</si>
  <si>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</si>
  <si>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</si>
  <si>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</si>
  <si>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</si>
  <si>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</si>
  <si>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</si>
  <si>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</si>
  <si>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</si>
  <si>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</si>
  <si>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</si>
  <si>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</si>
  <si>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</si>
  <si>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</si>
  <si>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</si>
  <si>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</si>
  <si>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</si>
  <si>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</si>
  <si>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</si>
  <si>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</si>
  <si>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</si>
  <si>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</si>
  <si>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</si>
  <si>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</si>
  <si>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</si>
  <si>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</si>
  <si>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</si>
  <si>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</si>
  <si>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</si>
  <si>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</si>
  <si>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</si>
  <si>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</si>
  <si>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</si>
  <si>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</si>
  <si>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</si>
  <si>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</si>
  <si>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</si>
  <si>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</si>
  <si>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</si>
  <si>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</si>
  <si>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</si>
  <si>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</si>
  <si>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</si>
  <si>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</si>
  <si>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</si>
  <si>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</si>
  <si>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</si>
  <si>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</si>
  <si>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</si>
  <si>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</si>
  <si>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</si>
  <si>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</si>
  <si>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</si>
  <si>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</si>
  <si>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</si>
  <si>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</si>
  <si>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</si>
  <si>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</si>
  <si>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</si>
  <si>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</si>
  <si>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</si>
  <si>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</si>
  <si>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</si>
  <si>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</si>
  <si>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</si>
  <si>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</si>
  <si>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</si>
  <si>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</si>
  <si>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</si>
  <si>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</si>
  <si>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</si>
  <si>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</si>
  <si>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</si>
  <si>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</si>
  <si>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</si>
  <si>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</si>
  <si>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</si>
  <si>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</si>
  <si>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</si>
  <si>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</si>
  <si>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</si>
  <si>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</si>
  <si>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</si>
  <si>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</si>
  <si>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</si>
  <si>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</si>
  <si>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</si>
  <si>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</si>
  <si>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</si>
  <si>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</si>
  <si>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</si>
  <si>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</si>
  <si>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</si>
  <si>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</si>
  <si>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</si>
  <si>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</si>
  <si>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</si>
  <si>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</si>
  <si>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</si>
  <si>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</si>
  <si>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</si>
  <si>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</si>
  <si>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</si>
  <si>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</si>
  <si>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</si>
  <si>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</si>
  <si>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</si>
  <si>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</si>
  <si>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</si>
  <si>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</si>
  <si>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</si>
  <si>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</si>
  <si>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</si>
  <si>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</si>
  <si>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</si>
  <si>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</si>
  <si>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</si>
  <si>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</si>
  <si>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</si>
  <si>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</si>
  <si>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</si>
  <si>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</si>
  <si>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</si>
  <si>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</si>
  <si>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</si>
  <si>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</si>
  <si>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</si>
  <si>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</si>
  <si>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</si>
  <si>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</si>
  <si>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</si>
  <si>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</si>
  <si>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</si>
  <si>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</si>
  <si>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</si>
  <si>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</si>
  <si>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</si>
  <si>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</si>
  <si>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</si>
  <si>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</si>
  <si>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</si>
  <si>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</si>
  <si>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</si>
  <si>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</si>
  <si>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</si>
  <si>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</si>
  <si>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</si>
  <si>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</si>
  <si>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</si>
  <si>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</si>
  <si>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</si>
  <si>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</si>
  <si>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</si>
  <si>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</si>
  <si>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</si>
  <si>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</si>
  <si>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</si>
  <si>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</si>
  <si>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</si>
  <si>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</si>
  <si>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</si>
  <si>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</si>
  <si>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</si>
  <si>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</si>
  <si>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</si>
  <si>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</si>
  <si>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</si>
  <si>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</si>
  <si>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</si>
  <si>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</si>
  <si>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</si>
  <si>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</si>
  <si>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</si>
  <si>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</si>
  <si>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</si>
  <si>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</si>
  <si>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</si>
  <si>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</si>
  <si>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</si>
  <si>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</si>
  <si>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</si>
  <si>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</si>
  <si>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</si>
  <si>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</si>
  <si>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</si>
  <si>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</si>
  <si>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</si>
  <si>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</si>
  <si>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</si>
  <si>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</si>
  <si>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</si>
  <si>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</si>
  <si>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</si>
  <si>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</si>
  <si>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</si>
  <si>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</si>
  <si>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</si>
  <si>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</si>
  <si>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</si>
  <si>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</si>
  <si>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</si>
  <si>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</si>
  <si>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</si>
  <si>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</si>
  <si>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</si>
  <si>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</si>
  <si>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</si>
  <si>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</si>
  <si>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</si>
  <si>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</si>
  <si>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</si>
  <si>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</si>
  <si>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</si>
  <si>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</si>
  <si>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</si>
  <si>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</si>
  <si>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</si>
  <si>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</si>
  <si>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</si>
  <si>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</si>
  <si>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</si>
  <si>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</si>
  <si>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</si>
  <si>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</si>
  <si>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</si>
  <si>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</si>
  <si>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</si>
  <si>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</si>
  <si>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</si>
  <si>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</si>
  <si>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</si>
  <si>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</si>
  <si>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</si>
  <si>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</si>
  <si>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</si>
  <si>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</si>
  <si>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</si>
  <si>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</si>
  <si>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</si>
  <si>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</si>
  <si>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</si>
  <si>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</si>
  <si>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</si>
  <si>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</si>
  <si>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</si>
  <si>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</si>
  <si>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</si>
  <si>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</si>
  <si>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</si>
  <si>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</si>
  <si>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</si>
  <si>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</si>
  <si>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</si>
  <si>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</si>
  <si>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</si>
  <si>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</si>
  <si>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</si>
  <si>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</si>
  <si>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</si>
  <si>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</si>
  <si>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</si>
  <si>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</si>
  <si>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</si>
  <si>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</si>
  <si>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</si>
  <si>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</si>
  <si>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</si>
  <si>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</si>
  <si>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</si>
  <si>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</si>
  <si>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</si>
  <si>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</si>
  <si>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</si>
  <si>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</si>
  <si>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</si>
  <si>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</si>
  <si>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</si>
  <si>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</si>
  <si>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</si>
  <si>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</si>
  <si>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</si>
  <si>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</si>
  <si>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</si>
  <si>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</si>
  <si>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</si>
  <si>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</si>
  <si>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</si>
  <si>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</si>
  <si>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</si>
  <si>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</si>
  <si>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</si>
  <si>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</si>
  <si>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</si>
  <si>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</si>
  <si>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</si>
  <si>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</si>
  <si>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</si>
  <si>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</si>
  <si>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</si>
  <si>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</si>
  <si>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</si>
  <si>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</si>
  <si>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</si>
  <si>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</si>
  <si>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</si>
  <si>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</si>
  <si>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</si>
  <si>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</si>
  <si>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</si>
  <si>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</si>
  <si>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</si>
  <si>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</si>
  <si>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</si>
  <si>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</si>
  <si>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</si>
  <si>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</si>
  <si>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</si>
  <si>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</si>
  <si>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</si>
  <si>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</si>
  <si>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</si>
  <si>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</si>
  <si>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</si>
  <si>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</si>
  <si>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</si>
  <si>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</si>
  <si>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</si>
  <si>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</si>
  <si>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</si>
  <si>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</si>
  <si>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</si>
  <si>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</si>
  <si>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</si>
  <si>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</si>
  <si>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</si>
  <si>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</si>
  <si>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</si>
  <si>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</si>
  <si>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</si>
  <si>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</si>
  <si>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</si>
  <si>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</si>
  <si>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</si>
  <si>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</si>
  <si>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</si>
  <si>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</si>
  <si>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</si>
  <si>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</si>
  <si>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</si>
  <si>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</si>
  <si>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</si>
  <si>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</si>
  <si>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</si>
  <si>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</si>
  <si>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</si>
  <si>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</si>
  <si>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</si>
  <si>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</si>
  <si>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</si>
  <si>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</si>
  <si>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</si>
  <si>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</si>
  <si>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</si>
  <si>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</si>
  <si>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</si>
  <si>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</si>
  <si>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</si>
  <si>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</si>
  <si>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</si>
  <si>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</si>
  <si>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</si>
  <si>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</si>
  <si>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</si>
  <si>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</si>
  <si>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</si>
  <si>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</si>
  <si>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</si>
  <si>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</si>
  <si>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</si>
  <si>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</si>
  <si>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</si>
  <si>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</si>
  <si>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</si>
  <si>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</si>
  <si>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</si>
  <si>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</si>
  <si>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</si>
  <si>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</si>
  <si>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</si>
  <si>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</si>
  <si>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</si>
  <si>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</si>
  <si>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</si>
  <si>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</si>
  <si>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</si>
  <si>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</si>
  <si>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</si>
  <si>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</si>
  <si>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</si>
  <si>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</si>
  <si>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</si>
  <si>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</si>
  <si>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</si>
  <si>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</si>
  <si>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</si>
  <si>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</si>
  <si>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</si>
  <si>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</si>
  <si>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</si>
  <si>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</si>
  <si>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</si>
  <si>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</si>
  <si>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</si>
  <si>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</si>
  <si>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</si>
  <si>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</si>
  <si>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</si>
  <si>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</si>
  <si>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</si>
  <si>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</si>
  <si>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</si>
  <si>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</si>
  <si>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</si>
  <si>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</si>
  <si>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</si>
  <si>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</si>
  <si>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</si>
  <si>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</si>
  <si>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</si>
  <si>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</si>
  <si>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</si>
  <si>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</si>
  <si>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</si>
  <si>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</si>
  <si>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</si>
  <si>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</si>
  <si>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</si>
  <si>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</si>
  <si>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</si>
  <si>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</si>
  <si>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</si>
  <si>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</si>
  <si>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</si>
  <si>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</si>
  <si>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</si>
  <si>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</si>
  <si>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</si>
  <si>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</si>
  <si>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</si>
  <si>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</si>
  <si>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</si>
  <si>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</si>
  <si>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</si>
  <si>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</si>
  <si>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</si>
  <si>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</si>
  <si>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</si>
  <si>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</si>
  <si>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</si>
  <si>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</si>
  <si>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</si>
  <si>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</si>
  <si>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</si>
  <si>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</si>
  <si>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</si>
  <si>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</si>
  <si>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</si>
  <si>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</si>
  <si>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</si>
  <si>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</si>
  <si>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</si>
  <si>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</si>
  <si>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</si>
  <si>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</si>
  <si>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</si>
  <si>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</si>
  <si>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</si>
  <si>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</si>
  <si>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</si>
  <si>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</si>
  <si>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</si>
  <si>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</si>
  <si>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</si>
  <si>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</si>
  <si>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</si>
  <si>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</si>
  <si>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</si>
  <si>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</si>
  <si>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</si>
  <si>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</si>
  <si>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</si>
  <si>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</si>
  <si>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</si>
  <si>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</si>
  <si>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</si>
  <si>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</si>
  <si>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</si>
  <si>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</si>
  <si>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</si>
  <si>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</si>
  <si>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</si>
  <si>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</si>
  <si>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</si>
  <si>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</si>
  <si>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</si>
  <si>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</si>
  <si>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</si>
  <si>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</si>
  <si>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</si>
  <si>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</si>
  <si>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</si>
  <si>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</si>
  <si>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</si>
  <si>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</si>
  <si>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</si>
  <si>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</si>
  <si>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</si>
  <si>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</si>
  <si>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</si>
  <si>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</si>
  <si>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</si>
  <si>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</si>
  <si>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</si>
  <si>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</si>
  <si>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</si>
  <si>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</si>
  <si>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</si>
  <si>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</si>
  <si>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</si>
  <si>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</si>
  <si>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</si>
  <si>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</si>
  <si>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</si>
  <si>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</si>
  <si>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</si>
  <si>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</si>
  <si>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</si>
  <si>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</si>
  <si>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</si>
  <si>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</si>
  <si>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</si>
  <si>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</si>
  <si>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</si>
  <si>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</si>
  <si>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</si>
  <si>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</si>
  <si>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</si>
  <si>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</si>
  <si>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</si>
  <si>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</si>
  <si>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</si>
  <si>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</si>
  <si>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</si>
  <si>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</si>
  <si>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</si>
  <si>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</si>
  <si>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</si>
  <si>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</si>
  <si>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</si>
  <si>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</si>
  <si>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</si>
  <si>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</si>
  <si>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</si>
  <si>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</si>
  <si>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</si>
  <si>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</si>
  <si>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</si>
  <si>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</si>
  <si>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</si>
  <si>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</si>
  <si>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</si>
  <si>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</si>
  <si>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</si>
  <si>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</si>
  <si>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</si>
  <si>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</si>
  <si>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</si>
  <si>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</si>
  <si>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</si>
  <si>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</si>
  <si>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</si>
  <si>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</si>
  <si>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</si>
  <si>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</si>
  <si>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</si>
  <si>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</si>
  <si>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</si>
  <si>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</si>
  <si>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</si>
  <si>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</si>
  <si>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</si>
  <si>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</si>
  <si>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</si>
  <si>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</si>
  <si>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</si>
  <si>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</si>
  <si>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</si>
  <si>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</si>
  <si>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</si>
  <si>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</si>
  <si>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</si>
  <si>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</si>
  <si>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</si>
  <si>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</si>
  <si>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</si>
  <si>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</si>
  <si>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</si>
  <si>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</si>
  <si>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</si>
  <si>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</si>
  <si>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</si>
  <si>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</si>
  <si>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</si>
  <si>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</si>
  <si>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</si>
  <si>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</si>
  <si>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</si>
  <si>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</si>
  <si>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</si>
  <si>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</si>
  <si>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</si>
  <si>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</si>
  <si>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</si>
  <si>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</si>
  <si>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</si>
  <si>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</si>
  <si>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</si>
  <si>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</si>
  <si>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</si>
  <si>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</si>
  <si>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</si>
  <si>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</si>
  <si>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</si>
  <si>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</si>
  <si>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</si>
  <si>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</si>
  <si>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</si>
  <si>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</si>
  <si>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</si>
  <si>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</si>
  <si>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</si>
  <si>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</si>
  <si>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</si>
  <si>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</si>
  <si>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</si>
  <si>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</si>
  <si>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</si>
  <si>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</si>
  <si>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</si>
  <si>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</si>
  <si>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</si>
  <si>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</si>
  <si>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</si>
  <si>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</si>
  <si>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</si>
  <si>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</si>
  <si>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</si>
  <si>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</si>
  <si>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</si>
  <si>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</si>
  <si>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</si>
  <si>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</si>
  <si>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</si>
  <si>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</si>
  <si>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</si>
  <si>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</si>
  <si>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</si>
  <si>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</si>
  <si>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</si>
  <si>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</si>
  <si>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</si>
  <si>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</si>
  <si>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</si>
  <si>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</si>
  <si>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</si>
  <si>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</si>
  <si>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</si>
  <si>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</si>
  <si>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</si>
  <si>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</si>
  <si>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</si>
  <si>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</si>
  <si>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</si>
  <si>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</si>
  <si>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</si>
  <si>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</si>
  <si>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</si>
  <si>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</si>
  <si>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</si>
  <si>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</si>
  <si>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</si>
  <si>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</si>
  <si>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</si>
  <si>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</si>
  <si>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</si>
  <si>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</si>
  <si>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</si>
  <si>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</si>
  <si>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</si>
  <si>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</si>
  <si>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</si>
  <si>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</si>
  <si>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</si>
  <si>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</si>
  <si>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</si>
  <si>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</si>
  <si>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</si>
  <si>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</si>
  <si>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</si>
  <si>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</si>
  <si>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</si>
  <si>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</si>
  <si>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</si>
  <si>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</si>
  <si>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</si>
  <si>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</si>
  <si>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</si>
  <si>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</si>
  <si>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</si>
  <si>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</si>
  <si>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</si>
  <si>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</si>
  <si>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</si>
  <si>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</si>
  <si>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</si>
  <si>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</si>
  <si>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</si>
  <si>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</si>
  <si>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</si>
  <si>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</si>
  <si>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</si>
  <si>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</si>
  <si>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</si>
  <si>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</si>
  <si>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</si>
  <si>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</si>
  <si>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</si>
  <si>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</si>
  <si>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</si>
  <si>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</si>
  <si>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</si>
  <si>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</si>
  <si>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</si>
  <si>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</si>
  <si>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</si>
  <si>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</si>
  <si>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</si>
  <si>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</si>
  <si>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</si>
  <si>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</si>
  <si>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</si>
  <si>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</si>
  <si>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</si>
  <si>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</si>
  <si>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</si>
  <si>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</si>
  <si>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</si>
  <si>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</si>
  <si>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</si>
  <si>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</si>
  <si>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</si>
  <si>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</si>
  <si>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</si>
  <si>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</si>
  <si>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</si>
  <si>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</si>
  <si>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</si>
  <si>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</si>
  <si>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</si>
  <si>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</si>
  <si>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</si>
  <si>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</si>
  <si>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</si>
  <si>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</si>
  <si>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</si>
  <si>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</si>
  <si>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</si>
  <si>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</si>
  <si>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</si>
  <si>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</si>
  <si>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</si>
  <si>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</si>
  <si>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</si>
  <si>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</si>
  <si>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</si>
  <si>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</si>
  <si>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</si>
  <si>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</si>
  <si>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</si>
  <si>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</si>
  <si>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</si>
  <si>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</si>
  <si>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</si>
  <si>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</si>
  <si>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</si>
  <si>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</si>
  <si>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</si>
  <si>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</si>
  <si>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</si>
  <si>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</si>
  <si>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</si>
  <si>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</si>
  <si>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</si>
  <si>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</si>
  <si>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</si>
  <si>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</si>
  <si>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</si>
  <si>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</si>
  <si>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</si>
  <si>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</si>
  <si>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</si>
  <si>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</si>
  <si>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</si>
  <si>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</si>
  <si>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</si>
  <si>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</si>
  <si>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</si>
  <si>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</si>
  <si>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</si>
  <si>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</si>
  <si>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</si>
  <si>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</si>
  <si>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</si>
  <si>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</si>
  <si>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</si>
  <si>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</si>
  <si>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</si>
  <si>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</si>
  <si>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</si>
  <si>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</si>
  <si>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</si>
  <si>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</si>
  <si>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</si>
  <si>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</si>
  <si>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</si>
  <si>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</si>
  <si>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</si>
  <si>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</si>
  <si>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</si>
  <si>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</si>
  <si>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</si>
  <si>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</si>
  <si>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</si>
  <si>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</si>
  <si>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</si>
  <si>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</si>
  <si>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</si>
  <si>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</si>
  <si>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</si>
  <si>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</si>
  <si>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</si>
  <si>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</si>
  <si>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</si>
  <si>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</si>
  <si>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</si>
  <si>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</si>
  <si>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</si>
  <si>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</si>
  <si>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</si>
  <si>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</si>
  <si>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</si>
  <si>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</si>
  <si>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</si>
  <si>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</si>
  <si>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</si>
  <si>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</si>
  <si>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</si>
  <si>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</si>
  <si>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</si>
  <si>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</si>
  <si>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</si>
  <si>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</si>
  <si>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</si>
  <si>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</si>
  <si>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</si>
  <si>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</si>
  <si>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</si>
  <si>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</si>
  <si>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</si>
  <si>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</si>
  <si>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</si>
  <si>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</si>
  <si>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</si>
  <si>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</si>
  <si>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</si>
  <si>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</si>
  <si>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</si>
  <si>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</si>
  <si>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</si>
  <si>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</si>
  <si>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</si>
  <si>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</si>
  <si>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</si>
  <si>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</si>
  <si>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</si>
  <si>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</si>
  <si>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</si>
  <si>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</si>
  <si>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</si>
  <si>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</si>
  <si>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</si>
  <si>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</si>
  <si>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</si>
  <si>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</si>
  <si>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</si>
  <si>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</si>
  <si>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</si>
  <si>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</si>
  <si>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</si>
  <si>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</si>
  <si>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</si>
  <si>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</si>
  <si>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</si>
  <si>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</si>
  <si>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</si>
  <si>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</si>
  <si>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</si>
  <si>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</si>
  <si>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</si>
  <si>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</si>
  <si>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</si>
  <si>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</si>
  <si>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</si>
  <si>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</si>
  <si>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</si>
  <si>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</si>
  <si>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</si>
  <si>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</si>
  <si>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</si>
  <si>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</si>
  <si>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</si>
  <si>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</si>
  <si>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</si>
  <si>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</si>
  <si>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</si>
  <si>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</si>
  <si>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</si>
  <si>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</si>
  <si>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</si>
  <si>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</si>
  <si>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</si>
  <si>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</si>
  <si>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</si>
  <si>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</si>
  <si>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</si>
  <si>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</si>
  <si>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</si>
  <si>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</si>
  <si>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</si>
  <si>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</si>
  <si>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</si>
  <si>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</si>
  <si>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</si>
  <si>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</si>
  <si>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</si>
  <si>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</si>
  <si>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</si>
  <si>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</si>
  <si>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</si>
  <si>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</si>
  <si>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</si>
  <si>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</si>
  <si>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</si>
  <si>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</si>
  <si>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</si>
  <si>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</si>
  <si>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</si>
  <si>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</si>
  <si>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</si>
  <si>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</si>
  <si>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</si>
  <si>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</si>
  <si>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</si>
  <si>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</si>
  <si>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</si>
  <si>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</si>
  <si>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</si>
  <si>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</si>
  <si>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</si>
  <si>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</si>
  <si>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</si>
  <si>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</si>
  <si>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</si>
  <si>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</si>
  <si>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</si>
  <si>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</si>
  <si>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</si>
  <si>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</si>
  <si>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</si>
  <si>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</si>
  <si>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</si>
  <si>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</si>
  <si>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</si>
  <si>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</si>
  <si>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</si>
  <si>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</si>
  <si>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</si>
  <si>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</si>
  <si>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</si>
  <si>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</si>
  <si>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</si>
  <si>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</si>
  <si>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</si>
  <si>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</si>
  <si>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</si>
  <si>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</si>
  <si>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</si>
  <si>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</si>
  <si>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</si>
  <si>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</si>
  <si>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</si>
  <si>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</si>
  <si>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</si>
  <si>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</si>
  <si>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</si>
  <si>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</si>
  <si>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</si>
  <si>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</si>
  <si>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</si>
  <si>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</si>
  <si>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</si>
  <si>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</si>
  <si>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</si>
  <si>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</si>
  <si>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</si>
  <si>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</si>
  <si>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</si>
  <si>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</si>
  <si>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</si>
  <si>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</si>
  <si>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</si>
  <si>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</si>
  <si>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</si>
  <si>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</si>
  <si>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</si>
  <si>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</si>
  <si>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</si>
  <si>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</si>
  <si>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</si>
  <si>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</si>
  <si>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</si>
  <si>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</si>
  <si>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</si>
  <si>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</si>
  <si>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</si>
  <si>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</si>
  <si>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</si>
  <si>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</si>
  <si>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</si>
  <si>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</si>
  <si>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</si>
  <si>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</si>
  <si>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</si>
  <si>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</si>
  <si>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</si>
  <si>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</si>
  <si>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</si>
  <si>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</si>
  <si>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</si>
  <si>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</si>
  <si>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</si>
  <si>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</si>
  <si>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</si>
  <si>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</si>
  <si>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</si>
  <si>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</si>
  <si>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</si>
  <si>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</si>
  <si>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</si>
  <si>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</si>
  <si>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</si>
  <si>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</si>
  <si>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</si>
  <si>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</si>
  <si>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</si>
  <si>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</si>
  <si>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</si>
  <si>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</si>
  <si>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</si>
  <si>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</si>
  <si>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</si>
  <si>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</si>
  <si>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</si>
  <si>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</si>
  <si>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</si>
  <si>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</si>
  <si>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</si>
  <si>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</si>
  <si>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</si>
  <si>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</si>
  <si>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</si>
  <si>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</si>
  <si>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</si>
  <si>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</si>
  <si>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</si>
  <si>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</si>
  <si>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</si>
  <si>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</si>
  <si>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</si>
  <si>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</si>
  <si>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</si>
  <si>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</si>
  <si>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</si>
  <si>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</si>
  <si>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</si>
  <si>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</si>
  <si>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</si>
  <si>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</si>
  <si>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</si>
  <si>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</si>
  <si>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</si>
  <si>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</si>
  <si>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</si>
  <si>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</si>
  <si>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</si>
  <si>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</si>
  <si>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</si>
  <si>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</si>
  <si>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</si>
  <si>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</si>
  <si>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</si>
  <si>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</si>
  <si>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</si>
  <si>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</si>
  <si>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</si>
  <si>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</si>
  <si>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</si>
  <si>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</si>
  <si>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</si>
  <si>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</si>
  <si>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</si>
  <si>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</si>
  <si>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</si>
  <si>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</si>
  <si>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</si>
  <si>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</si>
  <si>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</si>
  <si>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</si>
  <si>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</si>
  <si>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</si>
  <si>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</si>
  <si>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</si>
  <si>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</si>
  <si>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</si>
  <si>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</si>
  <si>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</si>
  <si>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</si>
  <si>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</si>
  <si>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</si>
  <si>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</si>
  <si>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</si>
  <si>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</si>
  <si>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</si>
  <si>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</si>
  <si>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</si>
  <si>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</si>
  <si>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</si>
  <si>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</si>
  <si>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</si>
  <si>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</si>
  <si>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</si>
  <si>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</si>
  <si>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</si>
  <si>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</si>
  <si>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</si>
  <si>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</si>
  <si>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</si>
  <si>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</si>
  <si>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</si>
  <si>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</si>
  <si>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</si>
  <si>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</si>
  <si>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</si>
  <si>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</si>
  <si>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</si>
  <si>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</si>
  <si>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</si>
  <si>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</si>
  <si>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</si>
  <si>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</si>
  <si>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</si>
  <si>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</si>
  <si>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</si>
  <si>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</si>
  <si>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</si>
  <si>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</si>
  <si>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</si>
  <si>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</si>
  <si>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</si>
  <si>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</si>
  <si>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</si>
  <si>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</si>
  <si>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</si>
  <si>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</si>
  <si>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</si>
  <si>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</si>
  <si>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</si>
  <si>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</si>
  <si>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</si>
  <si>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</si>
  <si>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</si>
  <si>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</si>
  <si>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</si>
  <si>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</si>
  <si>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</si>
  <si>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</si>
  <si>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</si>
  <si>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</si>
  <si>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</si>
  <si>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</si>
  <si>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</si>
  <si>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</si>
  <si>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</si>
  <si>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</si>
  <si>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</si>
  <si>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</si>
  <si>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</si>
  <si>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</si>
  <si>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</si>
  <si>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</si>
  <si>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</si>
  <si>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</si>
  <si>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</si>
  <si>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</si>
  <si>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</si>
  <si>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</si>
  <si>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</si>
  <si>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</si>
  <si>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</si>
  <si>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</si>
  <si>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</si>
  <si>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</si>
  <si>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</si>
  <si>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</si>
  <si>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</si>
  <si>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</si>
  <si>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</si>
  <si>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</si>
  <si>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</si>
  <si>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</si>
  <si>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</si>
  <si>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</si>
  <si>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</si>
  <si>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</si>
  <si>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</si>
  <si>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</si>
  <si>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</si>
  <si>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</si>
  <si>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</si>
  <si>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</si>
  <si>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</si>
  <si>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</si>
  <si>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</si>
  <si>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</si>
  <si>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</si>
  <si>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</si>
  <si>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</si>
  <si>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</si>
  <si>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</si>
  <si>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</si>
  <si>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</si>
  <si>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</si>
  <si>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</si>
  <si>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</si>
  <si>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</si>
  <si>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</si>
  <si>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</si>
  <si>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</si>
  <si>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</si>
  <si>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</si>
  <si>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</si>
  <si>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</si>
  <si>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</si>
  <si>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</si>
  <si>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</si>
  <si>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</si>
  <si>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</si>
  <si>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</si>
  <si>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</si>
  <si>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</si>
  <si>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</si>
  <si>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</si>
  <si>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</si>
  <si>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</si>
  <si>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</si>
  <si>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</si>
  <si>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</si>
  <si>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</si>
  <si>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</si>
  <si>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</si>
  <si>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</si>
  <si>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</si>
  <si>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</si>
  <si>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</si>
  <si>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</si>
  <si>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</si>
  <si>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</si>
  <si>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</si>
  <si>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</si>
  <si>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</si>
  <si>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</si>
  <si>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</si>
  <si>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</si>
  <si>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</si>
  <si>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</si>
  <si>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</si>
  <si>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</si>
  <si>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</si>
  <si>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</si>
  <si>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</si>
  <si>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</si>
  <si>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</si>
  <si>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</si>
  <si>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</si>
  <si>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</si>
  <si>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</si>
  <si>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</si>
  <si>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</si>
  <si>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</si>
  <si>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</si>
  <si>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</si>
  <si>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</si>
  <si>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</si>
  <si>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</si>
  <si>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</si>
  <si>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</si>
  <si>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</si>
  <si>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</si>
  <si>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</si>
  <si>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</si>
  <si>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</si>
  <si>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</si>
  <si>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</si>
  <si>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</si>
  <si>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</si>
  <si>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</si>
  <si>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</si>
  <si>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</si>
  <si>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</si>
  <si>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</si>
  <si>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</si>
  <si>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</si>
  <si>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</si>
  <si>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</si>
  <si>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</si>
  <si>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</si>
  <si>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</si>
  <si>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</si>
  <si>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</si>
  <si>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</si>
  <si>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</si>
  <si>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</si>
  <si>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</si>
  <si>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</si>
  <si>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</si>
  <si>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</si>
  <si>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</si>
  <si>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</si>
  <si>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</si>
  <si>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</si>
  <si>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</si>
  <si>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</si>
  <si>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</si>
  <si>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</si>
  <si>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</si>
  <si>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</si>
  <si>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</si>
  <si>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</si>
  <si>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</si>
  <si>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</si>
  <si>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</si>
  <si>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</si>
  <si>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</si>
  <si>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</si>
  <si>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</si>
  <si>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</si>
  <si>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</si>
  <si>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</si>
  <si>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</si>
  <si>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</si>
  <si>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</si>
  <si>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</si>
  <si>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</si>
  <si>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</si>
  <si>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</si>
  <si>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</si>
  <si>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</si>
  <si>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</si>
  <si>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</si>
  <si>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</si>
  <si>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</si>
  <si>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</si>
  <si>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</si>
  <si>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</si>
  <si>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</si>
  <si>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</si>
  <si>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</si>
  <si>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</si>
  <si>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</si>
  <si>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</si>
  <si>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</si>
  <si>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</si>
  <si>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</si>
  <si>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</si>
  <si>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</si>
  <si>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</si>
  <si>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</si>
  <si>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</si>
  <si>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</si>
  <si>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</si>
  <si>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</si>
  <si>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</si>
  <si>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</si>
  <si>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</si>
  <si>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</si>
  <si>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</si>
  <si>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</si>
  <si>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</si>
  <si>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</si>
  <si>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</si>
  <si>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</si>
  <si>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</si>
  <si>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</si>
  <si>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</si>
  <si>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</si>
  <si>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</si>
  <si>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</si>
  <si>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</si>
  <si>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</si>
  <si>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</si>
  <si>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</si>
  <si>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</si>
  <si>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</si>
  <si>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</si>
  <si>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</si>
  <si>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</si>
  <si>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</si>
  <si>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</si>
  <si>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</si>
  <si>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</si>
  <si>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</si>
  <si>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</si>
  <si>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</si>
  <si>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</si>
  <si>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</si>
  <si>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</si>
  <si>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</si>
  <si>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</si>
  <si>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</si>
  <si>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</si>
  <si>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</si>
  <si>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</si>
  <si>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</si>
  <si>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</si>
  <si>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</si>
  <si>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</si>
  <si>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</si>
  <si>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</si>
  <si>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</si>
  <si>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</si>
  <si>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</si>
  <si>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</si>
  <si>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</si>
  <si>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</si>
  <si>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</si>
  <si>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</si>
  <si>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</si>
  <si>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</si>
  <si>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</si>
  <si>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</si>
  <si>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</si>
  <si>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</si>
  <si>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</si>
  <si>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</si>
  <si>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</si>
  <si>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</si>
  <si>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</si>
  <si>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</si>
  <si>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</si>
  <si>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</si>
  <si>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</si>
  <si>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</si>
  <si>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</si>
  <si>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</si>
  <si>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</si>
  <si>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</si>
  <si>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</si>
  <si>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</si>
  <si>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</si>
  <si>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</si>
  <si>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</si>
  <si>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</si>
  <si>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</si>
  <si>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</si>
  <si>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</si>
  <si>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</si>
  <si>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</si>
  <si>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</si>
  <si>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</si>
  <si>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</si>
  <si>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</si>
  <si>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</si>
  <si>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</si>
  <si>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</si>
  <si>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</si>
  <si>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</si>
  <si>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</si>
  <si>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</si>
  <si>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</si>
  <si>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</si>
  <si>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</si>
  <si>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</si>
  <si>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</si>
  <si>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</si>
  <si>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</si>
  <si>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</si>
  <si>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</si>
  <si>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</si>
  <si>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</si>
  <si>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</si>
  <si>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</si>
  <si>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</si>
  <si>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</si>
  <si>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</si>
  <si>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</si>
  <si>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</si>
  <si>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</si>
  <si>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</si>
  <si>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</si>
  <si>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</si>
  <si>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</si>
  <si>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</si>
  <si>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</si>
  <si>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</si>
  <si>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</si>
  <si>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</si>
  <si>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</si>
  <si>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</si>
  <si>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</si>
  <si>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</si>
  <si>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</si>
  <si>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</si>
  <si>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</si>
  <si>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</si>
  <si>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</si>
  <si>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</si>
  <si>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</si>
  <si>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</si>
  <si>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</si>
  <si>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</si>
  <si>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</si>
  <si>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</si>
  <si>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</si>
  <si>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</si>
  <si>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</si>
  <si>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</si>
  <si>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</si>
  <si>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</si>
  <si>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</si>
  <si>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</si>
  <si>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</si>
  <si>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</si>
  <si>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</si>
  <si>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</si>
  <si>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</si>
  <si>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</si>
  <si>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</si>
  <si>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</si>
  <si>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</si>
  <si>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</si>
  <si>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</si>
  <si>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</si>
  <si>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</si>
  <si>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</si>
  <si>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</si>
  <si>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</si>
  <si>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</si>
  <si>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</si>
  <si>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</si>
  <si>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</si>
  <si>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</si>
  <si>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</si>
  <si>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</si>
  <si>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</si>
  <si>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</si>
  <si>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</si>
  <si>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</si>
  <si>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</si>
  <si>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</si>
  <si>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</si>
  <si>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</si>
  <si>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</si>
  <si>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</si>
  <si>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</si>
  <si>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</si>
  <si>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</si>
  <si>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</si>
  <si>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</si>
  <si>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</si>
  <si>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</si>
  <si>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</si>
  <si>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</si>
  <si>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</si>
  <si>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</si>
  <si>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</si>
  <si>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</si>
  <si>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</si>
  <si>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</si>
  <si>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</si>
  <si>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</si>
  <si>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</si>
  <si>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</si>
  <si>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</si>
  <si>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</si>
  <si>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</si>
  <si>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</si>
  <si>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</si>
  <si>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</si>
  <si>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</si>
  <si>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</si>
  <si>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</si>
  <si>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</si>
  <si>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</si>
  <si>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</si>
  <si>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</si>
  <si>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</si>
  <si>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</si>
  <si>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</si>
  <si>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</si>
  <si>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</si>
  <si>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</si>
  <si>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</si>
  <si>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</si>
  <si>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</si>
  <si>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</si>
  <si>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</si>
  <si>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</si>
  <si>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</si>
  <si>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</si>
  <si>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</si>
  <si>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</si>
  <si>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</si>
  <si>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</si>
  <si>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</si>
  <si>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</si>
  <si>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</si>
  <si>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</si>
  <si>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</si>
  <si>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</si>
  <si>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</si>
  <si>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</si>
  <si>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</si>
  <si>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</si>
  <si>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</si>
  <si>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</si>
  <si>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</si>
  <si>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</si>
  <si>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</si>
  <si>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</si>
  <si>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</si>
  <si>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</si>
  <si>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</si>
  <si>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</si>
  <si>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</si>
  <si>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</si>
  <si>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</si>
  <si>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</si>
  <si>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</si>
  <si>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</si>
  <si>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</si>
  <si>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</si>
  <si>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</si>
  <si>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</si>
  <si>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</si>
  <si>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</si>
  <si>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</si>
  <si>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</si>
  <si>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</si>
  <si>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</si>
  <si>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</si>
  <si>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</si>
  <si>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</si>
  <si>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</si>
  <si>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</si>
  <si>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</si>
  <si>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</si>
  <si>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</si>
  <si>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</si>
  <si>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</si>
  <si>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</si>
  <si>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</si>
  <si>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</si>
  <si>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</si>
  <si>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</si>
  <si>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</si>
  <si>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</si>
  <si>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</si>
  <si>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</si>
  <si>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</si>
  <si>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</si>
  <si>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</si>
  <si>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</si>
  <si>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</si>
  <si>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</si>
  <si>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</si>
  <si>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</si>
  <si>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</si>
  <si>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</si>
  <si>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</si>
  <si>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</si>
  <si>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</si>
  <si>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</si>
  <si>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</si>
  <si>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</si>
  <si>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</si>
  <si>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</si>
  <si>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</si>
  <si>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</si>
  <si>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</si>
  <si>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</si>
  <si>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</si>
  <si>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</si>
  <si>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</si>
  <si>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</si>
  <si>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</si>
  <si>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</si>
  <si>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</si>
  <si>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</si>
  <si>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</si>
  <si>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</si>
  <si>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</si>
  <si>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</si>
  <si>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</si>
  <si>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</si>
  <si>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</si>
  <si>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</si>
  <si>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</si>
  <si>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</si>
  <si>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</si>
  <si>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</si>
  <si>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</si>
  <si>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</si>
  <si>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</si>
  <si>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</si>
  <si>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</si>
  <si>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</si>
  <si>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</si>
  <si>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</si>
  <si>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</si>
  <si>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</si>
  <si>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</si>
  <si>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</si>
  <si>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</si>
  <si>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</si>
  <si>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</si>
  <si>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</si>
  <si>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</si>
  <si>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</si>
  <si>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</si>
  <si>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</si>
  <si>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</si>
  <si>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</si>
  <si>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</si>
  <si>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</si>
  <si>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</si>
  <si>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</si>
  <si>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</si>
  <si>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</si>
  <si>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</si>
  <si>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</si>
  <si>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</si>
  <si>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</si>
  <si>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</si>
  <si>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</si>
  <si>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</si>
  <si>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</si>
  <si>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</si>
  <si>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</si>
  <si>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</si>
  <si>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</si>
  <si>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</si>
  <si>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</si>
  <si>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</si>
  <si>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</si>
  <si>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</si>
  <si>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</si>
  <si>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</si>
  <si>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</si>
  <si>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</si>
  <si>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</si>
  <si>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</si>
  <si>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</si>
  <si>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</si>
  <si>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</si>
  <si>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</si>
  <si>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</si>
  <si>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</si>
  <si>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</si>
  <si>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</si>
  <si>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</si>
  <si>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</si>
  <si>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</si>
  <si>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</si>
  <si>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</si>
  <si>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</si>
  <si>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</si>
  <si>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</si>
  <si>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</si>
  <si>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</si>
  <si>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</si>
  <si>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</si>
  <si>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</si>
  <si>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</si>
  <si>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</si>
  <si>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</si>
  <si>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</si>
  <si>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</si>
  <si>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</si>
  <si>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</si>
  <si>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</si>
  <si>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</si>
  <si>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</si>
  <si>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</si>
  <si>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</si>
  <si>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</si>
  <si>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</si>
  <si>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</si>
  <si>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</si>
  <si>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</si>
  <si>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</si>
  <si>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</si>
  <si>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</si>
  <si>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</si>
  <si>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</si>
  <si>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</si>
  <si>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</si>
  <si>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</si>
  <si>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</si>
  <si>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</si>
  <si>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</si>
  <si>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</si>
  <si>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</si>
  <si>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</si>
  <si>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</si>
  <si>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</si>
  <si>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</si>
  <si>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</si>
  <si>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</si>
  <si>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</si>
  <si>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</si>
  <si>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</si>
  <si>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</si>
  <si>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</si>
  <si>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</si>
  <si>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</si>
  <si>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</si>
  <si>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</si>
  <si>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</si>
  <si>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</si>
  <si>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</si>
  <si>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</si>
  <si>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</si>
  <si>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</si>
  <si>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</si>
  <si>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</si>
  <si>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</si>
  <si>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</si>
  <si>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</si>
  <si>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</si>
  <si>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</si>
  <si>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</si>
  <si>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</si>
  <si>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</si>
  <si>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</si>
  <si>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</si>
  <si>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</si>
  <si>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</si>
  <si>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</si>
  <si>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</si>
  <si>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</si>
  <si>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</si>
  <si>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</si>
  <si>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</si>
  <si>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</si>
  <si>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</si>
  <si>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</si>
  <si>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</si>
  <si>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</si>
  <si>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</si>
  <si>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</si>
  <si>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</si>
  <si>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</si>
  <si>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</si>
  <si>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</si>
  <si>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</si>
  <si>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</si>
  <si>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</si>
  <si>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</si>
  <si>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</si>
  <si>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</si>
  <si>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</si>
  <si>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</si>
  <si>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</si>
  <si>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</si>
  <si>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</si>
  <si>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</si>
  <si>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</si>
  <si>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</si>
  <si>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</si>
  <si>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</si>
  <si>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</si>
  <si>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</si>
  <si>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</si>
  <si>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</si>
  <si>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</si>
  <si>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</si>
  <si>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</si>
  <si>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</si>
  <si>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</si>
  <si>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</si>
  <si>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</si>
  <si>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</si>
  <si>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</si>
  <si>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</si>
  <si>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</si>
  <si>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</si>
  <si>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</si>
  <si>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</si>
  <si>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</si>
  <si>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</si>
  <si>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</si>
  <si>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</si>
  <si>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</si>
  <si>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</si>
  <si>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</si>
  <si>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</si>
  <si>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</si>
  <si>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</si>
  <si>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</si>
  <si>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</si>
  <si>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</si>
  <si>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</si>
  <si>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</si>
  <si>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</si>
  <si>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</si>
  <si>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</si>
  <si>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</si>
  <si>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</si>
  <si>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</si>
  <si>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</si>
  <si>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</si>
  <si>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</si>
  <si>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</si>
  <si>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</si>
  <si>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</si>
  <si>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</si>
  <si>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</si>
  <si>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</si>
  <si>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</si>
  <si>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</si>
  <si>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</si>
  <si>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</si>
  <si>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</si>
  <si>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</si>
  <si>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</si>
  <si>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</si>
  <si>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</si>
  <si>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</si>
  <si>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</si>
  <si>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</si>
  <si>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</si>
  <si>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</si>
  <si>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</si>
  <si>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</si>
  <si>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</si>
  <si>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</si>
  <si>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</si>
  <si>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</si>
  <si>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</si>
  <si>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</si>
  <si>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</si>
  <si>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</si>
  <si>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</si>
  <si>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</si>
  <si>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</si>
  <si>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</si>
  <si>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</si>
  <si>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</si>
  <si>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</si>
  <si>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</si>
  <si>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</si>
  <si>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</si>
  <si>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</si>
  <si>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</si>
  <si>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</si>
  <si>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</si>
  <si>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</si>
  <si>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</si>
  <si>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</si>
  <si>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</si>
  <si>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</si>
  <si>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</si>
  <si>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</si>
  <si>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</si>
  <si>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</si>
  <si>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</si>
  <si>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</si>
  <si>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</si>
  <si>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</si>
  <si>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</si>
  <si>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</si>
  <si>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</si>
  <si>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</si>
  <si>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</si>
  <si>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</si>
  <si>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</si>
  <si>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</si>
  <si>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</si>
  <si>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</si>
  <si>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</si>
  <si>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</si>
  <si>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</si>
  <si>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</si>
  <si>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</si>
  <si>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</si>
  <si>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</si>
  <si>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</si>
  <si>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</si>
  <si>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</si>
  <si>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</si>
  <si>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</si>
  <si>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</si>
  <si>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</si>
  <si>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</si>
  <si>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</si>
  <si>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</si>
  <si>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</si>
  <si>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</si>
  <si>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</si>
  <si>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</si>
  <si>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</si>
  <si>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</si>
  <si>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</si>
  <si>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</si>
  <si>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</si>
  <si>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</si>
  <si>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</si>
  <si>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</si>
  <si>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</si>
  <si>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</si>
  <si>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</si>
  <si>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</si>
  <si>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</si>
  <si>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</si>
  <si>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</si>
  <si>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</si>
  <si>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</si>
  <si>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</si>
  <si>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</si>
  <si>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</si>
  <si>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</si>
  <si>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</si>
  <si>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</si>
  <si>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</si>
  <si>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</si>
  <si>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</si>
  <si>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</si>
  <si>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</si>
  <si>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</si>
  <si>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</si>
  <si>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</si>
  <si>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</si>
  <si>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</si>
  <si>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</si>
  <si>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</si>
  <si>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</si>
  <si>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</si>
  <si>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</si>
  <si>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</si>
  <si>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</si>
  <si>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</si>
  <si>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</si>
  <si>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</si>
  <si>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</si>
  <si>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</si>
  <si>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</si>
  <si>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</si>
  <si>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</si>
  <si>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</si>
  <si>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</si>
  <si>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</si>
  <si>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</si>
  <si>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</si>
  <si>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</si>
  <si>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</si>
  <si>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</si>
  <si>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</si>
  <si>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</si>
  <si>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</si>
  <si>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</si>
  <si>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</si>
  <si>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</si>
  <si>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</si>
  <si>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</si>
  <si>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</si>
  <si>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</si>
  <si>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</si>
  <si>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</si>
  <si>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</si>
  <si>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</si>
  <si>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</si>
  <si>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</si>
  <si>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</si>
  <si>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</si>
  <si>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</si>
  <si>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</si>
  <si>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</si>
  <si>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</si>
  <si>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</si>
  <si>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</si>
  <si>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</si>
  <si>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</si>
  <si>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</si>
  <si>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</si>
  <si>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</si>
  <si>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</si>
  <si>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</si>
  <si>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</si>
  <si>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</si>
  <si>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</si>
  <si>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</si>
  <si>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</si>
  <si>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</si>
  <si>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</si>
  <si>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</si>
  <si>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</si>
  <si>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</si>
  <si>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</si>
  <si>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</si>
  <si>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</si>
  <si>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</si>
  <si>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</si>
  <si>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</si>
  <si>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</si>
  <si>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</si>
  <si>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</si>
  <si>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</si>
  <si>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</si>
  <si>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</si>
  <si>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</si>
  <si>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</si>
  <si>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</si>
  <si>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</si>
  <si>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</si>
  <si>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</si>
  <si>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</si>
  <si>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</si>
  <si>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</si>
  <si>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</si>
  <si>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</si>
  <si>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</si>
  <si>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</si>
  <si>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</si>
  <si>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</si>
  <si>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</si>
  <si>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</si>
  <si>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</si>
  <si>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</si>
  <si>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</si>
  <si>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</si>
  <si>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</si>
  <si>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</si>
  <si>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</si>
  <si>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</si>
  <si>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</si>
  <si>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</si>
  <si>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</si>
  <si>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</si>
  <si>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</si>
  <si>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</si>
  <si>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</si>
  <si>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</si>
  <si>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</si>
  <si>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</si>
  <si>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</si>
  <si>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</si>
  <si>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</si>
  <si>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</si>
  <si>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</si>
  <si>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</si>
  <si>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</si>
  <si>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</si>
  <si>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</si>
  <si>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</si>
  <si>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</si>
  <si>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</si>
  <si>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</si>
  <si>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</si>
  <si>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</si>
  <si>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</si>
  <si>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</si>
  <si>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</si>
  <si>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</si>
  <si>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</si>
  <si>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</si>
  <si>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</si>
  <si>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</si>
  <si>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</si>
  <si>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</si>
  <si>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</si>
  <si>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</si>
  <si>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</si>
  <si>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</si>
  <si>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</si>
  <si>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</si>
  <si>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</si>
  <si>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</si>
  <si>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</si>
  <si>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</si>
  <si>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</si>
  <si>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</si>
  <si>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</si>
  <si>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</si>
  <si>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</si>
  <si>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</si>
  <si>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</si>
  <si>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</si>
  <si>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</si>
  <si>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</si>
  <si>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</si>
  <si>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</si>
  <si>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</si>
  <si>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</si>
  <si>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</si>
  <si>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</si>
  <si>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</si>
  <si>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</si>
  <si>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</si>
  <si>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</si>
  <si>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</si>
  <si>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</si>
  <si>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</si>
  <si>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</si>
  <si>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</si>
  <si>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</si>
  <si>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</si>
  <si>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</si>
  <si>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</si>
  <si>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</si>
  <si>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</si>
  <si>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</si>
  <si>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</si>
  <si>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</si>
  <si>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</si>
  <si>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</si>
  <si>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</si>
  <si>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</si>
  <si>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</si>
  <si>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</si>
  <si>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</si>
  <si>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</si>
  <si>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</si>
  <si>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</si>
  <si>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</si>
  <si>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</si>
  <si>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</si>
  <si>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</si>
  <si>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</si>
  <si>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</si>
  <si>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</si>
  <si>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</si>
  <si>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</si>
  <si>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</si>
  <si>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</si>
  <si>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</si>
  <si>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</si>
  <si>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</si>
  <si>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</si>
  <si>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</si>
  <si>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</si>
  <si>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</si>
  <si>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</si>
  <si>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</si>
  <si>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</si>
  <si>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</si>
  <si>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</si>
  <si>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</si>
  <si>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</si>
  <si>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</si>
  <si>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</si>
  <si>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</si>
  <si>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</si>
  <si>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</si>
  <si>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</si>
  <si>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</si>
  <si>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</si>
  <si>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</si>
  <si>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</si>
  <si>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</si>
  <si>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</si>
  <si>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</si>
  <si>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</si>
  <si>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</si>
  <si>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</si>
  <si>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</si>
  <si>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</si>
  <si>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</si>
  <si>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</si>
  <si>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</si>
  <si>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</si>
  <si>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</si>
  <si>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</si>
  <si>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</si>
  <si>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</si>
  <si>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</si>
  <si>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</si>
  <si>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</si>
  <si>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</si>
  <si>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</si>
  <si>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</si>
  <si>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</si>
  <si>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</si>
  <si>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</si>
  <si>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</si>
  <si>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</si>
  <si>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</si>
  <si>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</si>
  <si>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</si>
  <si>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</si>
  <si>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</si>
  <si>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</si>
  <si>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</si>
  <si>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</si>
  <si>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</si>
  <si>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</si>
  <si>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</si>
  <si>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</si>
  <si>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</si>
  <si>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</si>
  <si>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</si>
  <si>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</si>
  <si>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</si>
  <si>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</si>
  <si>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</si>
  <si>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</si>
  <si>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</si>
  <si>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</si>
  <si>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</si>
  <si>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</si>
  <si>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</si>
  <si>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</si>
  <si>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</si>
  <si>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</si>
  <si>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</si>
  <si>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</si>
  <si>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</si>
  <si>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</si>
  <si>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</si>
  <si>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</si>
  <si>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</si>
  <si>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</si>
  <si>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</si>
  <si>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</si>
  <si>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</si>
  <si>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</si>
  <si>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</si>
  <si>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</si>
  <si>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</si>
  <si>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</si>
  <si>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</si>
  <si>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</si>
  <si>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</si>
  <si>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</si>
  <si>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</si>
  <si>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</si>
  <si>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</si>
  <si>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</si>
  <si>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</si>
  <si>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</si>
  <si>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</si>
  <si>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</si>
  <si>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</si>
  <si>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</si>
  <si>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</si>
  <si>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</si>
  <si>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</si>
  <si>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</si>
  <si>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</si>
  <si>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</si>
  <si>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</si>
  <si>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</si>
  <si>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</si>
  <si>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</si>
  <si>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</si>
  <si>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</si>
  <si>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</si>
  <si>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</si>
  <si>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</si>
  <si>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</si>
  <si>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</si>
  <si>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</si>
  <si>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</si>
  <si>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</si>
  <si>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</si>
  <si>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</si>
  <si>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</si>
  <si>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</si>
  <si>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</si>
  <si>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</si>
  <si>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</si>
  <si>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</si>
  <si>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</si>
  <si>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</si>
  <si>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</si>
  <si>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</si>
  <si>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</si>
  <si>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</si>
  <si>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</si>
  <si>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</si>
  <si>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</si>
  <si>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</si>
  <si>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</si>
  <si>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</si>
  <si>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</si>
  <si>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</si>
  <si>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</si>
  <si>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</si>
  <si>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</si>
  <si>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</si>
  <si>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</si>
  <si>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</si>
  <si>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</si>
  <si>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</si>
  <si>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</si>
  <si>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</si>
  <si>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</si>
  <si>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</si>
  <si>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</si>
  <si>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</si>
  <si>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</si>
  <si>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</si>
  <si>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</si>
  <si>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</si>
  <si>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</si>
  <si>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</si>
  <si>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</si>
  <si>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</si>
  <si>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</si>
  <si>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</si>
  <si>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</si>
  <si>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</si>
  <si>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</si>
  <si>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</si>
  <si>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</si>
  <si>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</si>
  <si>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</si>
  <si>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</si>
  <si>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</si>
  <si>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</si>
  <si>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</si>
  <si>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</si>
  <si>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</si>
  <si>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</si>
  <si>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</si>
  <si>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</si>
  <si>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</si>
  <si>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</si>
  <si>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</si>
  <si>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</si>
  <si>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</si>
  <si>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</si>
  <si>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</si>
  <si>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</si>
  <si>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</si>
  <si>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</si>
  <si>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</si>
  <si>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</si>
  <si>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</si>
  <si>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</si>
  <si>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</si>
  <si>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</si>
  <si>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</si>
  <si>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</si>
  <si>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</si>
  <si>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</si>
  <si>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</si>
  <si>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</si>
  <si>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</si>
  <si>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</si>
  <si>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</si>
  <si>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</si>
  <si>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</si>
  <si>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</si>
  <si>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</si>
  <si>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</si>
  <si>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</si>
  <si>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</si>
  <si>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</si>
  <si>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</si>
  <si>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</si>
  <si>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</si>
  <si>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</si>
  <si>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</si>
  <si>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</si>
  <si>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</si>
  <si>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</si>
  <si>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</si>
  <si>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</si>
  <si>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</si>
  <si>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</si>
  <si>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</si>
  <si>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</si>
  <si>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</si>
  <si>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</si>
  <si>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</si>
  <si>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</si>
  <si>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</si>
  <si>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</si>
  <si>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</si>
  <si>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</si>
  <si>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</si>
  <si>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</si>
  <si>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</si>
  <si>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</si>
  <si>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</si>
  <si>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</si>
  <si>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</si>
  <si>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</si>
  <si>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</si>
  <si>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</si>
  <si>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</si>
  <si>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</si>
  <si>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</si>
  <si>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</si>
  <si>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</si>
  <si>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</si>
  <si>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</si>
  <si>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</si>
  <si>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</si>
  <si>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</si>
  <si>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</si>
  <si>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</si>
  <si>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</si>
  <si>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</si>
  <si>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</si>
  <si>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</si>
  <si>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</si>
  <si>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</si>
  <si>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</si>
  <si>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</si>
  <si>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</si>
  <si>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</si>
  <si>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</si>
  <si>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</si>
  <si>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</si>
  <si>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</si>
  <si>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</si>
  <si>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</si>
  <si>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</si>
  <si>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</si>
  <si>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</si>
  <si>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</si>
  <si>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</si>
  <si>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</si>
  <si>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</si>
  <si>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</si>
  <si>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</si>
  <si>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</si>
  <si>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</si>
  <si>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</si>
  <si>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</si>
  <si>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</si>
  <si>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</si>
  <si>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</si>
  <si>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</si>
  <si>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</si>
  <si>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</si>
  <si>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</si>
  <si>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</si>
  <si>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</si>
  <si>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</si>
  <si>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</si>
  <si>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</si>
  <si>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</si>
  <si>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</si>
  <si>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</si>
  <si>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</si>
  <si>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</si>
  <si>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</si>
  <si>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</si>
  <si>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</si>
  <si>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</si>
  <si>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</si>
  <si>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</si>
  <si>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</si>
  <si>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</si>
  <si>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</si>
  <si>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</si>
  <si>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</si>
  <si>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</si>
  <si>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</si>
  <si>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</si>
  <si>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</si>
  <si>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</si>
  <si>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</si>
  <si>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</si>
  <si>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</si>
  <si>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</si>
  <si>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</si>
  <si>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</si>
  <si>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</si>
  <si>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</si>
  <si>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</si>
  <si>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</si>
  <si>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</si>
  <si>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</si>
  <si>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</si>
  <si>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</si>
  <si>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</si>
  <si>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</si>
  <si>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</si>
  <si>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</si>
  <si>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</si>
  <si>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</si>
  <si>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</si>
  <si>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</si>
  <si>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</si>
  <si>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</si>
  <si>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</si>
  <si>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</si>
  <si>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</si>
  <si>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</si>
  <si>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</si>
  <si>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</si>
  <si>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</si>
  <si>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</si>
  <si>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</si>
  <si>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</si>
  <si>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</si>
  <si>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</si>
  <si>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</si>
  <si>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</si>
  <si>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</si>
  <si>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</si>
  <si>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</si>
  <si>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</si>
  <si>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</si>
  <si>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</si>
  <si>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</si>
  <si>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</si>
  <si>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</si>
  <si>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</si>
  <si>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</si>
  <si>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</si>
  <si>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</si>
  <si>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</si>
  <si>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</si>
  <si>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</si>
  <si>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</si>
  <si>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</si>
  <si>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</si>
  <si>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</si>
  <si>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</si>
  <si>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</si>
  <si>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</si>
  <si>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</si>
  <si>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</si>
  <si>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</si>
  <si>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</si>
  <si>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</si>
  <si>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</si>
  <si>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</si>
  <si>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</si>
  <si>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</si>
  <si>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</si>
  <si>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</si>
  <si>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</si>
  <si>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</si>
  <si>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</si>
  <si>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</si>
  <si>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</si>
  <si>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</si>
  <si>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</si>
  <si>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</si>
  <si>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</si>
  <si>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</si>
  <si>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</si>
  <si>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</si>
  <si>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</si>
  <si>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</si>
  <si>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</si>
  <si>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</si>
  <si>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</si>
  <si>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</si>
  <si>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</si>
  <si>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</si>
  <si>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</si>
  <si>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</si>
  <si>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</si>
  <si>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</si>
  <si>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</si>
  <si>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</si>
  <si>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</si>
  <si>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</si>
  <si>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</si>
  <si>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</si>
  <si>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</si>
  <si>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</si>
  <si>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</si>
  <si>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</si>
  <si>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</si>
  <si>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</si>
  <si>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</si>
  <si>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</si>
  <si>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</si>
  <si>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</si>
  <si>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</si>
  <si>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</si>
  <si>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</si>
  <si>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</si>
  <si>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</si>
  <si>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</si>
  <si>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</si>
  <si>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</si>
  <si>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</si>
  <si>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</si>
  <si>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</si>
  <si>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</si>
  <si>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</si>
  <si>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</si>
  <si>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</si>
  <si>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</si>
  <si>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</si>
  <si>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</si>
  <si>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</si>
  <si>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</si>
  <si>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</si>
  <si>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</si>
  <si>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</si>
  <si>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</si>
  <si>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</si>
  <si>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</si>
  <si>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</si>
  <si>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</si>
  <si>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</si>
  <si>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</si>
  <si>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</si>
  <si>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</si>
  <si>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</si>
  <si>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</si>
  <si>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</si>
  <si>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</si>
  <si>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</si>
  <si>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</si>
  <si>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</si>
  <si>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</si>
  <si>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</si>
  <si>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</si>
  <si>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</si>
  <si>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</si>
  <si>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</si>
  <si>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</si>
  <si>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</si>
  <si>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</si>
  <si>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</si>
  <si>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</si>
  <si>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</si>
  <si>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</si>
  <si>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</si>
  <si>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</si>
  <si>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</si>
  <si>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</si>
  <si>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</si>
  <si>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</si>
  <si>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</si>
  <si>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</si>
  <si>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</si>
  <si>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</si>
  <si>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</si>
  <si>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</si>
  <si>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</si>
  <si>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</si>
  <si>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</si>
  <si>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</si>
  <si>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</si>
  <si>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</si>
  <si>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</si>
  <si>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</si>
  <si>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</si>
  <si>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</si>
  <si>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</si>
  <si>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</si>
  <si>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</si>
  <si>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</si>
  <si>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</si>
  <si>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</si>
  <si>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</si>
  <si>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</si>
  <si>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</si>
  <si>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</si>
  <si>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</si>
  <si>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</si>
  <si>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</si>
  <si>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</si>
  <si>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</si>
  <si>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</si>
  <si>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</si>
  <si>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</si>
  <si>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</si>
  <si>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</si>
  <si>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</si>
  <si>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</si>
  <si>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</si>
  <si>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</si>
  <si>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</si>
  <si>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</si>
  <si>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</si>
  <si>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</si>
  <si>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</si>
  <si>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</si>
  <si>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</si>
  <si>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</si>
  <si>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</si>
  <si>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</si>
  <si>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</si>
  <si>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</si>
  <si>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</si>
  <si>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</si>
  <si>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</si>
  <si>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</si>
  <si>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</si>
  <si>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</si>
  <si>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</si>
  <si>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</si>
  <si>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</si>
  <si>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</si>
  <si>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</si>
  <si>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</si>
  <si>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</si>
  <si>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</si>
  <si>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</si>
  <si>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</si>
  <si>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</si>
  <si>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</si>
  <si>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</si>
  <si>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</si>
  <si>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</si>
  <si>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</si>
  <si>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</si>
  <si>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</si>
  <si>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</si>
  <si>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</si>
  <si>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</si>
  <si>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</si>
  <si>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</si>
  <si>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</si>
  <si>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</si>
  <si>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</si>
  <si>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</si>
  <si>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</si>
  <si>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</si>
  <si>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</si>
  <si>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</si>
  <si>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</si>
  <si>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</si>
  <si>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</si>
  <si>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</si>
  <si>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</si>
  <si>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</si>
  <si>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</si>
  <si>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</si>
  <si>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</si>
  <si>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</si>
  <si>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</si>
  <si>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</si>
  <si>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</si>
  <si>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</si>
  <si>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</si>
  <si>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</si>
  <si>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</si>
  <si>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</si>
  <si>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</si>
  <si>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</si>
  <si>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</si>
  <si>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</si>
  <si>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</si>
  <si>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</si>
  <si>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</si>
  <si>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</si>
  <si>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</si>
  <si>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</si>
  <si>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</si>
  <si>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</si>
  <si>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</si>
  <si>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</si>
  <si>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</si>
  <si>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</si>
  <si>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</si>
  <si>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</si>
  <si>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</si>
  <si>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</si>
  <si>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</si>
  <si>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</si>
  <si>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</si>
  <si>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</si>
  <si>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</si>
  <si>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</si>
  <si>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</si>
  <si>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</si>
  <si>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</si>
  <si>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</si>
  <si>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</si>
  <si>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</si>
  <si>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</si>
  <si>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</si>
  <si>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</si>
  <si>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</si>
  <si>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</si>
  <si>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</si>
  <si>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</si>
  <si>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</si>
  <si>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</si>
  <si>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</si>
  <si>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</si>
  <si>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</si>
  <si>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</si>
  <si>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</si>
  <si>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</si>
  <si>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</si>
  <si>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</si>
  <si>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</si>
  <si>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</si>
  <si>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</si>
  <si>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</si>
  <si>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</si>
  <si>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</si>
  <si>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</si>
  <si>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</si>
  <si>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</si>
  <si>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</si>
  <si>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</si>
  <si>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</si>
  <si>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</si>
  <si>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</si>
  <si>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</si>
  <si>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</si>
  <si>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</si>
  <si>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</si>
  <si>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</si>
  <si>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</si>
  <si>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</si>
  <si>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</si>
  <si>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</si>
  <si>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</si>
  <si>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</si>
  <si>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</si>
  <si>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</si>
  <si>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</si>
  <si>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</si>
  <si>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</si>
  <si>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</si>
  <si>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</si>
  <si>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</si>
  <si>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</si>
  <si>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</si>
  <si>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</si>
  <si>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</si>
  <si>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</si>
  <si>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</si>
  <si>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</si>
  <si>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</si>
  <si>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</si>
  <si>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</si>
  <si>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</si>
  <si>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</si>
  <si>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</si>
  <si>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</si>
  <si>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</si>
  <si>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</si>
  <si>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</si>
  <si>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</si>
  <si>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</si>
  <si>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</si>
  <si>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</si>
  <si>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</si>
  <si>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</si>
  <si>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</si>
  <si>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</si>
  <si>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</si>
  <si>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</si>
  <si>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</si>
  <si>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</si>
  <si>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</si>
  <si>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</si>
  <si>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</si>
  <si>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</si>
  <si>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</si>
  <si>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</si>
  <si>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</si>
  <si>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</si>
  <si>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</si>
  <si>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</si>
  <si>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</si>
  <si>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</si>
  <si>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</si>
  <si>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</si>
  <si>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</si>
  <si>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</si>
  <si>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</si>
  <si>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</si>
  <si>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</si>
  <si>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</si>
  <si>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</si>
  <si>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</si>
  <si>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</si>
  <si>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</si>
  <si>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</si>
  <si>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</si>
  <si>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</si>
  <si>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</si>
  <si>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</si>
  <si>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</si>
  <si>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</si>
  <si>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</si>
  <si>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</si>
  <si>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</si>
  <si>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</si>
  <si>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</si>
  <si>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</si>
  <si>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</si>
  <si>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</si>
  <si>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</si>
  <si>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</si>
  <si>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</si>
  <si>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</si>
  <si>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</si>
  <si>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</si>
  <si>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</si>
  <si>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</si>
  <si>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</si>
  <si>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</si>
  <si>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</si>
  <si>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</si>
  <si>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</si>
  <si>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</si>
  <si>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</si>
  <si>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</si>
  <si>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</si>
  <si>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</si>
  <si>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</si>
  <si>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</si>
  <si>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</si>
  <si>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</si>
  <si>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</si>
  <si>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</si>
  <si>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</si>
  <si>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</si>
  <si>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</si>
  <si>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</si>
  <si>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</si>
  <si>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</si>
  <si>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</si>
  <si>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</si>
  <si>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</si>
  <si>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</si>
  <si>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</si>
  <si>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</si>
  <si>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</si>
  <si>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</si>
  <si>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</si>
  <si>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</si>
  <si>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</si>
  <si>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</si>
  <si>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</si>
  <si>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</si>
  <si>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</si>
  <si>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</si>
  <si>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</si>
  <si>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</si>
  <si>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</si>
  <si>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</si>
  <si>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</si>
  <si>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</si>
  <si>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</si>
  <si>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</si>
  <si>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</si>
  <si>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</si>
  <si>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</si>
  <si>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</si>
  <si>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</si>
  <si>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</si>
  <si>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</si>
  <si>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</si>
  <si>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</si>
  <si>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</si>
  <si>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</si>
  <si>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</si>
  <si>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</si>
  <si>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</si>
  <si>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</si>
  <si>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</si>
  <si>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</si>
  <si>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</si>
  <si>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</si>
  <si>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</si>
  <si>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</si>
  <si>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</si>
  <si>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</si>
  <si>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</si>
  <si>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</si>
  <si>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</si>
  <si>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</si>
  <si>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</si>
  <si>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</si>
  <si>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</si>
  <si>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</si>
  <si>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</si>
  <si>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</si>
  <si>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</si>
  <si>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</si>
  <si>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</si>
  <si>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</si>
  <si>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</si>
  <si>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</si>
  <si>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</si>
  <si>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</si>
  <si>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</si>
  <si>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</si>
  <si>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</si>
  <si>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</si>
  <si>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</si>
  <si>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</si>
  <si>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</si>
  <si>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</si>
  <si>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</si>
  <si>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</si>
  <si>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</si>
  <si>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</si>
  <si>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</si>
  <si>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</si>
  <si>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</si>
  <si>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</si>
  <si>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</si>
  <si>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</si>
  <si>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</si>
  <si>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</si>
  <si>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</si>
  <si>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</si>
  <si>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</si>
  <si>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</si>
  <si>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</si>
  <si>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</si>
  <si>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</si>
  <si>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</si>
  <si>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</si>
  <si>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</si>
  <si>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</si>
  <si>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</si>
  <si>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</si>
  <si>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</si>
  <si>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</si>
  <si>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</si>
  <si>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</si>
  <si>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</si>
  <si>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</si>
  <si>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</si>
  <si>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</si>
  <si>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</si>
  <si>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</si>
  <si>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</si>
  <si>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</si>
  <si>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</si>
  <si>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</si>
  <si>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</si>
  <si>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</si>
  <si>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</si>
  <si>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</si>
  <si>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</si>
  <si>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</si>
  <si>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</si>
  <si>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</si>
  <si>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</si>
  <si>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</si>
  <si>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</si>
  <si>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</si>
  <si>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</si>
  <si>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</si>
  <si>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</si>
  <si>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</si>
  <si>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</si>
  <si>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</si>
  <si>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</si>
  <si>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</si>
  <si>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</si>
  <si>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</si>
  <si>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</si>
  <si>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</si>
  <si>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</si>
  <si>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</si>
  <si>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</si>
  <si>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</si>
  <si>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</si>
  <si>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</si>
  <si>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</si>
  <si>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</si>
  <si>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</si>
  <si>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</si>
  <si>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</si>
  <si>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</si>
  <si>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</si>
  <si>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</si>
  <si>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</si>
  <si>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</si>
  <si>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</si>
  <si>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</si>
  <si>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</si>
  <si>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</si>
  <si>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</si>
  <si>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</si>
  <si>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</si>
  <si>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</si>
  <si>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</si>
  <si>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</si>
  <si>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</si>
  <si>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</si>
  <si>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</si>
  <si>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</si>
  <si>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</si>
  <si>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</si>
  <si>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</si>
  <si>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</si>
  <si>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</si>
  <si>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</si>
  <si>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</si>
  <si>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</si>
  <si>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</si>
  <si>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</si>
  <si>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</si>
  <si>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</si>
  <si>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</si>
  <si>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</si>
  <si>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</si>
  <si>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</si>
  <si>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</si>
  <si>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</si>
  <si>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</si>
  <si>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</si>
  <si>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</si>
  <si>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</si>
  <si>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</si>
  <si>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</si>
  <si>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</si>
  <si>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</si>
  <si>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</si>
  <si>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</si>
  <si>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</si>
  <si>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</si>
  <si>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</si>
  <si>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</si>
  <si>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</si>
  <si>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</si>
  <si>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</si>
  <si>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</si>
  <si>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</si>
  <si>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</si>
  <si>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</si>
  <si>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</si>
  <si>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</si>
  <si>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</si>
  <si>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</si>
  <si>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</si>
  <si>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</si>
  <si>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</si>
  <si>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</si>
  <si>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</si>
  <si>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</si>
  <si>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</si>
  <si>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</si>
  <si>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</si>
  <si>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</si>
  <si>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</si>
  <si>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</si>
  <si>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</si>
  <si>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</si>
  <si>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</si>
  <si>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</si>
  <si>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</si>
  <si>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</si>
  <si>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</si>
  <si>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</si>
  <si>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</si>
  <si>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</si>
  <si>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</si>
  <si>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</si>
  <si>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</si>
  <si>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</si>
  <si>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</si>
  <si>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</si>
  <si>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</si>
  <si>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</si>
  <si>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</si>
  <si>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</si>
  <si>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</si>
  <si>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</si>
  <si>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</si>
  <si>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</si>
  <si>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</si>
  <si>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</si>
  <si>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</si>
  <si>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</si>
  <si>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</si>
  <si>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</si>
  <si>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</si>
  <si>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</si>
  <si>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</si>
  <si>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</si>
  <si>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</si>
  <si>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</si>
  <si>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</si>
  <si>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</si>
  <si>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</si>
  <si>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</si>
  <si>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</si>
  <si>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</si>
  <si>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</si>
  <si>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</si>
  <si>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</si>
  <si>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</si>
  <si>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</si>
  <si>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</si>
  <si>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</si>
  <si>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</si>
  <si>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</si>
  <si>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</si>
  <si>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</si>
  <si>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</si>
  <si>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</si>
  <si>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</si>
  <si>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</si>
  <si>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</si>
  <si>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</si>
  <si>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</si>
  <si>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</si>
  <si>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</si>
  <si>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</si>
  <si>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</si>
  <si>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</si>
  <si>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</si>
  <si>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</si>
  <si>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</si>
  <si>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</si>
  <si>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</si>
  <si>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</si>
  <si>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</si>
  <si>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</si>
  <si>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</si>
  <si>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</si>
  <si>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</si>
  <si>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</si>
  <si>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</si>
  <si>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</si>
  <si>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</si>
  <si>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</si>
  <si>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</si>
  <si>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</si>
  <si>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</si>
  <si>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</si>
  <si>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</si>
  <si>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</si>
  <si>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</si>
  <si>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</si>
  <si>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</si>
  <si>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</si>
  <si>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</si>
  <si>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</si>
  <si>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</si>
  <si>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</si>
  <si>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</si>
  <si>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</si>
  <si>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</si>
  <si>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</si>
  <si>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</si>
  <si>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</si>
  <si>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</si>
  <si>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</si>
  <si>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</si>
  <si>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</si>
  <si>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</si>
  <si>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</si>
  <si>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</si>
  <si>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</si>
  <si>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</si>
  <si>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</si>
  <si>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</si>
  <si>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</si>
  <si>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</si>
  <si>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</si>
  <si>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</si>
  <si>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</si>
  <si>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</si>
  <si>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</si>
  <si>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</si>
  <si>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</si>
  <si>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</si>
  <si>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</si>
  <si>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</si>
  <si>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</si>
  <si>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</si>
  <si>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</si>
  <si>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</si>
  <si>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</si>
  <si>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</si>
  <si>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</si>
  <si>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</si>
  <si>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</si>
  <si>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</si>
  <si>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</si>
  <si>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</si>
  <si>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</si>
  <si>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</si>
  <si>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</si>
  <si>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</si>
  <si>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</si>
  <si>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</si>
  <si>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</si>
  <si>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</si>
  <si>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</si>
  <si>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</si>
  <si>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</si>
  <si>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</si>
  <si>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</si>
  <si>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</si>
  <si>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</si>
  <si>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</si>
  <si>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</si>
  <si>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</si>
  <si>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</si>
  <si>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</si>
  <si>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</si>
  <si>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</si>
  <si>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</si>
  <si>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</si>
  <si>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</si>
  <si>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</si>
  <si>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</si>
  <si>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</si>
  <si>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</si>
  <si>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</si>
  <si>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</si>
  <si>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</si>
  <si>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</si>
  <si>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</si>
  <si>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</si>
  <si>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</si>
  <si>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</si>
  <si>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</si>
  <si>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</si>
  <si>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</si>
  <si>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</si>
  <si>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</si>
  <si>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</si>
  <si>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</si>
  <si>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</si>
  <si>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</si>
  <si>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</si>
  <si>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</si>
  <si>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</si>
  <si>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</si>
  <si>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</si>
  <si>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</si>
  <si>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</si>
  <si>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</si>
  <si>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</si>
  <si>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</si>
  <si>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</si>
  <si>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</si>
  <si>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</si>
  <si>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</si>
  <si>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</si>
  <si>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</si>
  <si>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</si>
  <si>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</si>
  <si>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</si>
  <si>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</si>
  <si>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</si>
  <si>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</si>
  <si>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</si>
  <si>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</si>
  <si>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</si>
  <si>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</si>
  <si>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</si>
  <si>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</si>
  <si>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</si>
  <si>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</si>
  <si>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</si>
  <si>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</si>
  <si>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</si>
  <si>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</si>
  <si>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</si>
  <si>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</si>
  <si>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</si>
  <si>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</si>
  <si>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</si>
  <si>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</si>
  <si>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</si>
  <si>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</si>
  <si>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</si>
  <si>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</si>
  <si>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</si>
  <si>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</si>
  <si>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</si>
  <si>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</si>
  <si>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</si>
  <si>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</si>
  <si>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</si>
  <si>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</si>
  <si>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</si>
  <si>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</si>
  <si>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</si>
  <si>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</si>
  <si>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</si>
  <si>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</si>
  <si>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</si>
  <si>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</si>
  <si>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</si>
  <si>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</si>
  <si>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</si>
  <si>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</si>
  <si>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</si>
  <si>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</si>
  <si>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</si>
  <si>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</si>
  <si>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</si>
  <si>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</si>
  <si>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</si>
  <si>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</si>
  <si>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</si>
  <si>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</si>
  <si>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</si>
  <si>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</si>
  <si>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</si>
  <si>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</si>
  <si>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</si>
  <si>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</si>
  <si>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</si>
  <si>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</si>
  <si>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</si>
  <si>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</si>
  <si>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</si>
  <si>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</si>
  <si>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</si>
  <si>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</si>
  <si>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</si>
  <si>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</si>
  <si>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</si>
  <si>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</si>
  <si>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</si>
  <si>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</si>
  <si>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</si>
  <si>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</si>
  <si>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</si>
  <si>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</si>
  <si>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</si>
  <si>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</si>
  <si>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</si>
  <si>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</si>
  <si>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</si>
  <si>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</si>
  <si>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</si>
  <si>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</si>
  <si>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</si>
  <si>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</si>
  <si>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</si>
  <si>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</si>
  <si>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</si>
  <si>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</si>
  <si>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</si>
  <si>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</si>
  <si>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</si>
  <si>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</si>
  <si>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</si>
  <si>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</si>
  <si>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</si>
  <si>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</si>
  <si>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</si>
  <si>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</si>
  <si>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</si>
  <si>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</si>
  <si>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</si>
  <si>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</si>
  <si>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</si>
  <si>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</si>
  <si>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</si>
  <si>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</si>
  <si>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</si>
  <si>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</si>
  <si>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</si>
  <si>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</si>
  <si>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</si>
  <si>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</si>
  <si>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</si>
  <si>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</si>
  <si>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</si>
  <si>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</si>
  <si>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</si>
  <si>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</si>
  <si>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</si>
  <si>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</si>
  <si>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</si>
  <si>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</si>
  <si>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</si>
  <si>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</si>
  <si>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</si>
  <si>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</si>
  <si>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</si>
  <si>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</si>
  <si>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</si>
  <si>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</si>
  <si>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</si>
  <si>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</si>
  <si>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</si>
  <si>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</si>
  <si>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</si>
  <si>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</si>
  <si>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</si>
  <si>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</si>
  <si>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</si>
  <si>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</si>
  <si>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</si>
  <si>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</si>
  <si>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</si>
  <si>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</si>
  <si>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</si>
  <si>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</si>
  <si>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</si>
  <si>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</si>
  <si>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</si>
  <si>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</si>
  <si>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</si>
  <si>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</si>
  <si>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</si>
  <si>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</si>
  <si>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</si>
  <si>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</si>
  <si>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</si>
  <si>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</si>
  <si>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</si>
  <si>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</si>
  <si>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</si>
  <si>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</si>
  <si>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</si>
  <si>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</si>
  <si>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</si>
  <si>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</si>
  <si>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</si>
  <si>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</si>
  <si>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</si>
  <si>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</si>
  <si>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</si>
  <si>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</si>
  <si>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</si>
  <si>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</si>
  <si>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</si>
  <si>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</si>
  <si>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</si>
  <si>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</si>
  <si>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</si>
  <si>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</si>
  <si>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</si>
  <si>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</si>
  <si>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</si>
  <si>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</si>
  <si>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</si>
  <si>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</si>
  <si>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</si>
  <si>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</si>
  <si>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</si>
  <si>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</si>
  <si>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</si>
  <si>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</si>
  <si>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</si>
  <si>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</si>
  <si>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</si>
  <si>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</si>
  <si>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</si>
  <si>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</si>
  <si>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</si>
  <si>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</si>
  <si>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</si>
  <si>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</si>
  <si>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</si>
  <si>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</si>
  <si>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</si>
  <si>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</si>
  <si>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</si>
  <si>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</si>
  <si>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</si>
  <si>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</si>
  <si>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</si>
  <si>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</si>
  <si>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</si>
  <si>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</si>
  <si>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</si>
  <si>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</si>
  <si>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</si>
  <si>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</si>
  <si>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</si>
  <si>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</si>
  <si>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</si>
  <si>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</si>
  <si>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</si>
  <si>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</si>
  <si>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</si>
  <si>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</si>
  <si>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</si>
  <si>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</si>
  <si>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</si>
  <si>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</si>
  <si>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</si>
  <si>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</si>
  <si>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</si>
  <si>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</si>
  <si>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</si>
  <si>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</si>
  <si>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</si>
  <si>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</si>
  <si>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</si>
  <si>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</si>
  <si>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</si>
  <si>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</si>
  <si>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</si>
  <si>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</si>
  <si>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</si>
  <si>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</si>
  <si>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</si>
  <si>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</si>
  <si>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</si>
  <si>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</si>
  <si>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</si>
  <si>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</si>
  <si>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</si>
  <si>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</si>
  <si>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</si>
  <si>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</si>
  <si>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</si>
  <si>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</si>
  <si>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</si>
  <si>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</si>
  <si>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</si>
  <si>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</si>
  <si>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</si>
  <si>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</si>
  <si>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</si>
  <si>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</si>
  <si>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</si>
  <si>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</si>
  <si>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</si>
  <si>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</si>
  <si>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</si>
  <si>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</si>
  <si>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</si>
  <si>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</si>
  <si>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</si>
  <si>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</si>
  <si>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</si>
  <si>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</si>
  <si>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</si>
  <si>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</si>
  <si>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</si>
  <si>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</si>
  <si>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</si>
  <si>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</si>
  <si>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</si>
  <si>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</si>
  <si>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</si>
  <si>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</si>
  <si>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</si>
  <si>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</si>
  <si>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</si>
  <si>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</si>
  <si>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</si>
  <si>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</si>
  <si>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</si>
  <si>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</si>
  <si>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</si>
  <si>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</si>
  <si>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</si>
  <si>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</si>
  <si>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</si>
  <si>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</si>
  <si>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</si>
  <si>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</si>
  <si>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</si>
  <si>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</si>
  <si>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</si>
  <si>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</si>
  <si>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</si>
  <si>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</si>
  <si>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</si>
  <si>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</si>
  <si>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</si>
  <si>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</si>
  <si>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</si>
  <si>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</si>
  <si>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</si>
  <si>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</si>
  <si>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</si>
  <si>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</si>
  <si>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</si>
  <si>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</si>
  <si>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</si>
  <si>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</si>
  <si>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</si>
  <si>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</si>
  <si>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</si>
  <si>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</si>
  <si>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</si>
  <si>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</si>
  <si>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</si>
  <si>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</si>
  <si>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</si>
  <si>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</si>
  <si>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</si>
  <si>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</si>
  <si>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</si>
  <si>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</si>
  <si>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</si>
  <si>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</si>
  <si>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</si>
  <si>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</si>
  <si>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</si>
  <si>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</si>
  <si>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</si>
  <si>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</si>
  <si>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</si>
  <si>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</si>
  <si>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</si>
  <si>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</si>
  <si>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</si>
  <si>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</si>
  <si>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</si>
  <si>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</si>
  <si>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</si>
  <si>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</si>
  <si>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</si>
  <si>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</si>
  <si>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</si>
  <si>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</si>
  <si>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</si>
  <si>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</si>
  <si>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</si>
  <si>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</si>
  <si>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</si>
  <si>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</si>
  <si>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</si>
  <si>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</si>
  <si>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</si>
  <si>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</si>
  <si>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</si>
  <si>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</si>
  <si>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</si>
  <si>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</si>
  <si>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</si>
  <si>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</si>
  <si>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</si>
  <si>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</si>
  <si>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</si>
  <si>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</si>
  <si>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</si>
  <si>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</si>
  <si>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</si>
  <si>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</si>
  <si>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</si>
  <si>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</si>
  <si>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</si>
  <si>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</si>
  <si>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</si>
  <si>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</si>
  <si>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</si>
  <si>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</si>
  <si>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</si>
  <si>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</si>
  <si>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</si>
  <si>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</si>
  <si>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</si>
  <si>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</si>
  <si>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</si>
  <si>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</si>
  <si>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</si>
  <si>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</si>
  <si>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</si>
  <si>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</si>
  <si>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</si>
  <si>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</si>
  <si>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</si>
  <si>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</si>
  <si>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</si>
  <si>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</si>
  <si>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</si>
  <si>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</si>
  <si>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</si>
  <si>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</si>
  <si>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</si>
  <si>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</si>
  <si>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</si>
  <si>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</si>
  <si>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</si>
  <si>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</si>
  <si>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</si>
  <si>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</si>
  <si>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</si>
  <si>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</si>
  <si>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</si>
  <si>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</si>
  <si>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</si>
  <si>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</si>
  <si>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</si>
  <si>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</si>
  <si>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</si>
  <si>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</si>
  <si>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</si>
  <si>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</si>
  <si>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</si>
  <si>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</si>
  <si>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</si>
  <si>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</si>
  <si>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</si>
  <si>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</si>
  <si>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</si>
  <si>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</si>
  <si>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</si>
  <si>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</si>
  <si>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</si>
  <si>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</si>
  <si>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</si>
  <si>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</si>
  <si>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</si>
  <si>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</si>
  <si>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</si>
  <si>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</si>
  <si>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</si>
  <si>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</si>
  <si>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</si>
  <si>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</si>
  <si>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</si>
  <si>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</si>
  <si>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</si>
  <si>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</si>
  <si>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</si>
  <si>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</si>
  <si>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</si>
  <si>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</si>
  <si>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</si>
  <si>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</si>
  <si>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</si>
  <si>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</si>
  <si>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</si>
  <si>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</si>
  <si>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</si>
  <si>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</si>
  <si>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</si>
  <si>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</si>
  <si>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</si>
  <si>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</si>
  <si>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</si>
  <si>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</si>
  <si>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</si>
  <si>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</si>
  <si>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</si>
  <si>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</si>
  <si>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</si>
  <si>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</si>
  <si>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</si>
  <si>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</si>
  <si>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</si>
  <si>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</si>
  <si>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</si>
  <si>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</si>
  <si>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</si>
  <si>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</si>
  <si>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</si>
  <si>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</si>
  <si>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</si>
  <si>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</si>
  <si>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</si>
  <si>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</si>
  <si>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</si>
  <si>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</si>
  <si>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</si>
  <si>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</si>
  <si>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</si>
  <si>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</si>
  <si>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</si>
  <si>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</si>
  <si>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</si>
  <si>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</si>
  <si>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</si>
  <si>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</si>
  <si>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</si>
  <si>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</si>
  <si>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</si>
  <si>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</si>
  <si>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</si>
  <si>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</si>
  <si>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</si>
  <si>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</si>
  <si>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</si>
  <si>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</si>
  <si>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</si>
  <si>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</si>
  <si>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</si>
  <si>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</si>
  <si>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</si>
  <si>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</si>
  <si>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</si>
  <si>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</si>
  <si>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</si>
  <si>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</si>
  <si>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</si>
  <si>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</si>
  <si>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</si>
  <si>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</si>
  <si>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</si>
  <si>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</si>
  <si>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</si>
  <si>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</si>
  <si>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</si>
  <si>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</si>
  <si>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</si>
  <si>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</si>
  <si>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</si>
  <si>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</si>
  <si>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</si>
  <si>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</si>
  <si>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</si>
  <si>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</si>
  <si>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</si>
  <si>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</si>
  <si>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</si>
  <si>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</si>
  <si>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</si>
  <si>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</si>
  <si>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</si>
  <si>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</si>
  <si>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</si>
  <si>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</si>
  <si>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</si>
  <si>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</si>
  <si>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</si>
  <si>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</si>
  <si>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</si>
  <si>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</si>
  <si>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</si>
  <si>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</si>
  <si>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</si>
  <si>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</si>
  <si>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</si>
  <si>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</si>
  <si>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</si>
  <si>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</si>
  <si>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</si>
  <si>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</si>
  <si>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</si>
  <si>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</si>
  <si>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</si>
  <si>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</si>
  <si>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</si>
  <si>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</si>
  <si>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</si>
  <si>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</si>
  <si>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</si>
  <si>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</si>
  <si>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</si>
  <si>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</si>
  <si>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</si>
  <si>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</si>
  <si>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</si>
  <si>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</si>
  <si>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</si>
  <si>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</si>
  <si>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</si>
  <si>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</si>
  <si>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</si>
  <si>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</si>
  <si>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</si>
  <si>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</si>
  <si>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</si>
  <si>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</si>
  <si>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</si>
  <si>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</si>
  <si>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</si>
  <si>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</si>
  <si>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</si>
  <si>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</si>
  <si>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</si>
  <si>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</si>
  <si>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</si>
  <si>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</si>
  <si>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</si>
  <si>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</si>
  <si>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</si>
  <si>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</si>
  <si>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</si>
  <si>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</si>
  <si>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</si>
  <si>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</si>
  <si>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</si>
  <si>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</si>
  <si>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</si>
  <si>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</si>
  <si>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</si>
  <si>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</si>
  <si>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</si>
  <si>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</si>
  <si>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</si>
  <si>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</si>
  <si>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</si>
  <si>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</si>
  <si>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</si>
  <si>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</si>
  <si>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</si>
  <si>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</si>
  <si>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</si>
  <si>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</si>
  <si>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</si>
  <si>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</si>
  <si>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</si>
  <si>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</si>
  <si>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</si>
  <si>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</si>
  <si>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</si>
  <si>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</si>
  <si>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</si>
  <si>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</si>
  <si>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</si>
  <si>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</si>
  <si>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</si>
  <si>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</si>
  <si>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</si>
  <si>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</si>
  <si>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</si>
  <si>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</si>
  <si>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</si>
  <si>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</si>
  <si>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</si>
  <si>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</si>
  <si>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</si>
  <si>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</si>
  <si>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</si>
  <si>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</si>
  <si>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</si>
  <si>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</si>
  <si>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</si>
  <si>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</si>
  <si>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</si>
  <si>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</si>
  <si>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</si>
  <si>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</si>
  <si>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</si>
  <si>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</si>
  <si>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</si>
  <si>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</si>
  <si>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</si>
  <si>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</si>
  <si>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</si>
  <si>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</si>
  <si>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</si>
  <si>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</si>
  <si>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</si>
  <si>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</si>
  <si>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</si>
  <si>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</si>
  <si>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</si>
  <si>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</si>
  <si>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</si>
  <si>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</si>
  <si>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</si>
  <si>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</si>
  <si>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</si>
  <si>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</si>
  <si>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</si>
  <si>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</si>
  <si>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</si>
  <si>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</si>
  <si>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</si>
  <si>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</si>
  <si>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</si>
  <si>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</si>
  <si>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</si>
  <si>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</si>
  <si>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</si>
  <si>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</si>
  <si>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</si>
  <si>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</si>
  <si>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</si>
  <si>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</si>
  <si>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</si>
  <si>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</si>
  <si>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</si>
  <si>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</si>
  <si>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</si>
  <si>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</si>
  <si>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</si>
  <si>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</si>
  <si>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</si>
  <si>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</si>
  <si>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</si>
  <si>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</si>
  <si>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</si>
  <si>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</si>
  <si>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</si>
  <si>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</si>
  <si>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</si>
  <si>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</si>
  <si>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</si>
  <si>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</si>
  <si>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</si>
  <si>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</si>
  <si>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</si>
  <si>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</si>
  <si>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</si>
  <si>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</si>
  <si>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</si>
  <si>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</si>
  <si>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</si>
  <si>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</si>
  <si>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</si>
  <si>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</si>
  <si>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</si>
  <si>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</si>
  <si>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</si>
  <si>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</si>
  <si>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</si>
  <si>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</si>
  <si>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</si>
  <si>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</si>
  <si>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</si>
  <si>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</si>
  <si>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</si>
  <si>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</si>
  <si>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</si>
  <si>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</si>
  <si>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</si>
  <si>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</si>
  <si>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</si>
  <si>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</si>
  <si>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</si>
  <si>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</si>
  <si>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</si>
  <si>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</si>
  <si>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</si>
  <si>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</si>
  <si>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</si>
  <si>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</si>
  <si>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</si>
  <si>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</si>
  <si>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</si>
  <si>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</si>
  <si>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</si>
  <si>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</si>
  <si>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</si>
  <si>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</si>
  <si>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</si>
  <si>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</si>
  <si>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</si>
  <si>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</si>
  <si>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</si>
  <si>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</si>
  <si>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</si>
  <si>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</si>
  <si>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</si>
  <si>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</si>
  <si>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</si>
  <si>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</si>
  <si>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</si>
  <si>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</si>
  <si>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</si>
  <si>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</si>
  <si>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</si>
  <si>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</si>
  <si>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</si>
  <si>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</si>
  <si>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</si>
  <si>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</si>
  <si>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</si>
  <si>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</si>
  <si>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</si>
  <si>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</si>
  <si>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</si>
  <si>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</si>
  <si>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</si>
  <si>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</si>
  <si>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</si>
  <si>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</si>
  <si>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</si>
  <si>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</si>
  <si>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</si>
  <si>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</si>
  <si>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</si>
  <si>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</si>
  <si>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</si>
  <si>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</si>
  <si>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</si>
  <si>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</si>
  <si>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</si>
  <si>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</si>
  <si>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</si>
  <si>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</si>
  <si>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</si>
  <si>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</si>
  <si>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</si>
  <si>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</si>
  <si>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</si>
  <si>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</si>
  <si>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</si>
  <si>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</si>
  <si>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</si>
  <si>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</si>
  <si>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</si>
  <si>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</si>
  <si>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</si>
  <si>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</si>
  <si>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</si>
  <si>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</si>
  <si>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</si>
  <si>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</si>
  <si>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</si>
  <si>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</si>
  <si>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</si>
  <si>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</si>
  <si>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</si>
  <si>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</si>
  <si>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</si>
  <si>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</si>
  <si>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</si>
  <si>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</si>
  <si>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</si>
  <si>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</si>
  <si>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</si>
  <si>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</si>
  <si>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</si>
  <si>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</si>
  <si>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</si>
  <si>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</si>
  <si>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</si>
  <si>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</si>
  <si>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</si>
  <si>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</si>
  <si>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</si>
  <si>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</si>
  <si>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</si>
  <si>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</si>
  <si>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</si>
  <si>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</si>
  <si>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</si>
  <si>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</si>
  <si>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</si>
  <si>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</si>
  <si>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</si>
  <si>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</si>
  <si>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</si>
  <si>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</si>
  <si>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</si>
  <si>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</si>
  <si>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</si>
  <si>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</si>
  <si>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</si>
  <si>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</si>
  <si>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</si>
  <si>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</si>
  <si>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</si>
  <si>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</si>
  <si>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</si>
  <si>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</si>
  <si>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</si>
  <si>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</si>
  <si>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</si>
  <si>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</si>
  <si>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</si>
  <si>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</si>
  <si>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</si>
  <si>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</si>
  <si>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</si>
  <si>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</si>
  <si>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</si>
  <si>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</si>
  <si>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</si>
  <si>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</si>
  <si>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</si>
  <si>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</si>
  <si>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</si>
  <si>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</si>
  <si>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</si>
  <si>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</si>
  <si>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</si>
  <si>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</si>
  <si>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</si>
  <si>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</si>
  <si>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</si>
  <si>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</si>
  <si>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</si>
  <si>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</si>
  <si>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</si>
  <si>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</si>
  <si>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</si>
  <si>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</si>
  <si>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</si>
  <si>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</si>
  <si>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</si>
  <si>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</si>
  <si>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</si>
  <si>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</si>
  <si>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</si>
  <si>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</si>
  <si>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</si>
  <si>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</si>
  <si>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</si>
  <si>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</si>
  <si>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</si>
  <si>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</si>
  <si>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</si>
  <si>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</si>
  <si>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</si>
  <si>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</si>
  <si>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</si>
  <si>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</si>
  <si>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</si>
  <si>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</si>
  <si>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</si>
  <si>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</si>
  <si>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</si>
  <si>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</si>
  <si>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</si>
  <si>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</si>
  <si>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</si>
  <si>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</si>
  <si>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</si>
  <si>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</si>
  <si>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</si>
  <si>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</si>
  <si>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</si>
  <si>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</si>
  <si>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</si>
  <si>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</si>
  <si>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</si>
  <si>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</si>
  <si>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</si>
  <si>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</si>
  <si>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</si>
  <si>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</si>
  <si>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</si>
  <si>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</si>
  <si>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</si>
  <si>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</si>
  <si>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</si>
  <si>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</si>
  <si>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</si>
  <si>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</si>
  <si>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</si>
  <si>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</si>
  <si>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</si>
  <si>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</si>
  <si>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</si>
  <si>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</si>
  <si>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</si>
  <si>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</si>
  <si>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</si>
  <si>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</si>
  <si>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</si>
  <si>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</si>
  <si>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</si>
  <si>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</si>
  <si>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</si>
  <si>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</si>
  <si>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</si>
  <si>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</si>
  <si>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</si>
  <si>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</si>
  <si>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</si>
  <si>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</si>
  <si>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</si>
  <si>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</si>
  <si>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</si>
  <si>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</si>
  <si>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</si>
  <si>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</si>
  <si>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</si>
  <si>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</si>
  <si>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</si>
  <si>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</si>
  <si>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</si>
  <si>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</si>
  <si>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</si>
  <si>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</si>
  <si>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</si>
  <si>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</si>
  <si>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</si>
  <si>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</si>
  <si>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</si>
  <si>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</si>
  <si>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</si>
  <si>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</si>
  <si>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</si>
  <si>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</si>
  <si>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</si>
  <si>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</si>
  <si>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</si>
  <si>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</si>
  <si>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</si>
  <si>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</si>
  <si>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</si>
  <si>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</si>
  <si>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</si>
  <si>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</si>
  <si>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</si>
  <si>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</si>
  <si>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</si>
  <si>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</si>
  <si>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</si>
  <si>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</si>
  <si>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</si>
  <si>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</si>
  <si>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</si>
  <si>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</si>
  <si>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</si>
  <si>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</si>
  <si>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</si>
  <si>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</si>
  <si>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</si>
  <si>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</si>
  <si>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</si>
  <si>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</si>
  <si>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</si>
  <si>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</si>
  <si>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</si>
  <si>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</si>
  <si>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</si>
  <si>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</si>
  <si>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</si>
  <si>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</si>
  <si>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</si>
  <si>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</si>
  <si>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</si>
  <si>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</si>
  <si>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</si>
  <si>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</si>
  <si>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</si>
  <si>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</si>
  <si>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</si>
  <si>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</si>
  <si>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</si>
  <si>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</si>
  <si>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</si>
  <si>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</si>
  <si>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</si>
  <si>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</si>
  <si>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</si>
  <si>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</si>
  <si>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</si>
  <si>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</si>
  <si>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</si>
  <si>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</si>
  <si>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</si>
  <si>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</si>
  <si>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</si>
  <si>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</si>
  <si>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</si>
  <si>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</si>
  <si>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</si>
  <si>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</si>
  <si>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</si>
  <si>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</si>
  <si>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</si>
  <si>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</si>
  <si>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</si>
  <si>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</si>
  <si>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</si>
  <si>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</si>
  <si>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</si>
  <si>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</si>
  <si>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</si>
  <si>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</si>
  <si>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</si>
  <si>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</si>
  <si>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</si>
  <si>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</si>
  <si>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</si>
  <si>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</si>
  <si>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</si>
  <si>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</si>
  <si>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</si>
  <si>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</si>
  <si>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</si>
  <si>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</si>
  <si>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</si>
  <si>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</si>
  <si>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</si>
  <si>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</si>
  <si>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</si>
  <si>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</si>
  <si>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</si>
  <si>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</si>
  <si>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</si>
  <si>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</si>
  <si>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</si>
  <si>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</si>
  <si>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</si>
  <si>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</si>
  <si>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</si>
  <si>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</si>
  <si>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</si>
  <si>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</si>
  <si>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</si>
  <si>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</si>
  <si>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</si>
  <si>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</si>
  <si>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</si>
  <si>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</si>
  <si>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</si>
  <si>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</si>
  <si>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</si>
  <si>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</si>
  <si>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</si>
  <si>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</si>
  <si>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</si>
  <si>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</si>
  <si>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</si>
  <si>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</si>
  <si>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</si>
  <si>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</si>
  <si>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</si>
  <si>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</si>
  <si>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</si>
  <si>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</si>
  <si>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</si>
  <si>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</si>
  <si>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</si>
  <si>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</si>
  <si>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</si>
  <si>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</si>
  <si>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</si>
  <si>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</si>
  <si>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</si>
  <si>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</si>
  <si>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</si>
  <si>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</si>
  <si>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</si>
  <si>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</si>
  <si>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</si>
  <si>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</si>
  <si>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</si>
  <si>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</si>
  <si>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</si>
  <si>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</si>
  <si>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</si>
  <si>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</si>
  <si>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</si>
  <si>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</si>
  <si>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</si>
  <si>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</si>
  <si>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</si>
  <si>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</si>
  <si>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</si>
  <si>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</si>
  <si>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</si>
  <si>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</si>
  <si>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</si>
  <si>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</si>
  <si>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</si>
  <si>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</si>
  <si>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</si>
  <si>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</si>
  <si>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</si>
  <si>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</si>
  <si>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</si>
  <si>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</si>
  <si>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</si>
  <si>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</si>
  <si>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</si>
  <si>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</si>
  <si>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</si>
  <si>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</si>
  <si>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</si>
  <si>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</si>
  <si>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</si>
  <si>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</si>
  <si>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</si>
  <si>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</si>
  <si>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</si>
  <si>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</si>
  <si>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</si>
  <si>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</si>
  <si>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</si>
  <si>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</si>
  <si>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</si>
  <si>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</si>
  <si>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</si>
  <si>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</si>
  <si>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</si>
  <si>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</si>
  <si>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</si>
  <si>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</si>
  <si>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</si>
  <si>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</si>
  <si>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</si>
  <si>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</si>
  <si>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</si>
  <si>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</si>
  <si>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</si>
  <si>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</si>
  <si>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</si>
  <si>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</si>
  <si>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</si>
  <si>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</si>
  <si>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</si>
  <si>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</si>
  <si>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</si>
  <si>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</si>
  <si>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</si>
  <si>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</si>
  <si>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</si>
  <si>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</si>
  <si>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</si>
  <si>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</si>
  <si>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</si>
  <si>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</si>
  <si>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</si>
  <si>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</si>
  <si>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</si>
  <si>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</si>
  <si>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</si>
  <si>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</si>
  <si>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</si>
  <si>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</si>
  <si>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</si>
  <si>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</si>
  <si>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</si>
  <si>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</si>
  <si>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</si>
  <si>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</si>
  <si>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</si>
  <si>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</si>
  <si>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</si>
  <si>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</si>
  <si>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</si>
  <si>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</si>
  <si>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</si>
  <si>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</si>
  <si>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</si>
  <si>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</si>
  <si>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</si>
  <si>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</si>
  <si>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</si>
  <si>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</si>
  <si>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</si>
  <si>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</si>
  <si>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</si>
  <si>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</si>
  <si>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</si>
  <si>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</si>
  <si>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</si>
  <si>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</si>
  <si>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</si>
  <si>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</si>
  <si>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</si>
  <si>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</si>
  <si>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</si>
  <si>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</si>
  <si>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</si>
  <si>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</si>
  <si>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</si>
  <si>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</si>
  <si>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</si>
  <si>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</si>
  <si>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</si>
  <si>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</si>
  <si>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</si>
  <si>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</si>
  <si>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</si>
  <si>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</si>
  <si>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</si>
  <si>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</si>
  <si>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</si>
  <si>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</si>
  <si>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</si>
  <si>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</si>
  <si>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</si>
  <si>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</si>
  <si>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</si>
  <si>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</si>
  <si>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</si>
  <si>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</si>
  <si>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</si>
  <si>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</si>
  <si>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</si>
  <si>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</si>
  <si>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</si>
  <si>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</si>
  <si>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</si>
  <si>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</si>
  <si>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</si>
  <si>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</si>
  <si>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</si>
  <si>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</si>
  <si>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</si>
  <si>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</si>
  <si>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</si>
  <si>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</si>
  <si>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</si>
  <si>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</si>
  <si>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</si>
  <si>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</si>
  <si>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</si>
  <si>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</si>
  <si>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</si>
  <si>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</si>
  <si>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</si>
  <si>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</si>
  <si>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</si>
  <si>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</si>
  <si>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</si>
  <si>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</si>
  <si>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</si>
  <si>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</si>
  <si>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</si>
  <si>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</si>
  <si>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</si>
  <si>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</si>
  <si>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</si>
  <si>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</si>
  <si>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</si>
  <si>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</si>
  <si>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</si>
  <si>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</si>
  <si>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</si>
  <si>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</si>
  <si>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</si>
  <si>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</si>
  <si>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</si>
  <si>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</si>
  <si>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</si>
  <si>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</si>
  <si>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</si>
  <si>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</si>
  <si>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</si>
  <si>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</si>
  <si>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</si>
  <si>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</si>
  <si>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</si>
  <si>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</si>
  <si>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</si>
  <si>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</si>
  <si>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</si>
  <si>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</si>
  <si>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</si>
  <si>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</si>
  <si>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</si>
  <si>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</si>
  <si>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</si>
  <si>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</si>
  <si>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</si>
  <si>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</si>
  <si>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</si>
  <si>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</si>
  <si>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</si>
  <si>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</si>
  <si>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</si>
  <si>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</si>
  <si>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</si>
  <si>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</si>
  <si>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</si>
  <si>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</si>
  <si>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</si>
  <si>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</si>
  <si>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</si>
  <si>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</si>
  <si>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</si>
  <si>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</si>
  <si>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</si>
  <si>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</si>
  <si>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</si>
  <si>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</si>
  <si>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</si>
  <si>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</si>
  <si>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</si>
  <si>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</si>
  <si>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</si>
  <si>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</si>
  <si>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</si>
  <si>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</si>
  <si>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</si>
  <si>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</si>
  <si>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</si>
  <si>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</si>
  <si>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</si>
  <si>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</si>
  <si>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</si>
  <si>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</si>
  <si>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</si>
  <si>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</si>
  <si>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</si>
  <si>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</si>
  <si>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</si>
  <si>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</si>
  <si>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</si>
  <si>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</si>
  <si>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</si>
  <si>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</si>
  <si>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</si>
  <si>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</si>
  <si>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</si>
  <si>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</si>
  <si>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</si>
  <si>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</si>
  <si>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</si>
  <si>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</si>
  <si>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</si>
  <si>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</si>
  <si>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</si>
  <si>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</si>
  <si>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</si>
  <si>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</si>
  <si>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</si>
  <si>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</si>
  <si>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</si>
  <si>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</si>
  <si>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</si>
  <si>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</si>
  <si>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</si>
  <si>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</si>
  <si>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</si>
  <si>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</si>
  <si>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</si>
  <si>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</si>
  <si>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</si>
  <si>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</si>
  <si>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</si>
  <si>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</si>
  <si>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</si>
  <si>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</si>
  <si>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</si>
  <si>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</si>
  <si>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</si>
  <si>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</si>
  <si>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</si>
  <si>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</si>
  <si>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</si>
  <si>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</si>
  <si>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</si>
  <si>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</si>
  <si>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</si>
  <si>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</si>
  <si>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</si>
  <si>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</si>
  <si>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</si>
  <si>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</si>
  <si>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</si>
  <si>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</si>
  <si>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</si>
  <si>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</si>
  <si>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</si>
  <si>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</si>
  <si>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</si>
  <si>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</si>
  <si>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</si>
  <si>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</si>
  <si>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</si>
  <si>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</si>
  <si>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</si>
  <si>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</si>
  <si>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</si>
  <si>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</si>
  <si>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</si>
  <si>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</si>
  <si>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</si>
  <si>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</si>
  <si>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</si>
  <si>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</si>
  <si>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</si>
  <si>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</si>
  <si>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</si>
  <si>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</si>
  <si>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</si>
  <si>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</si>
  <si>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</si>
  <si>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</si>
  <si>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</si>
  <si>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</si>
  <si>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</si>
  <si>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</si>
  <si>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</si>
  <si>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</si>
  <si>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</si>
  <si>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</si>
  <si>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</si>
  <si>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</si>
  <si>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</si>
  <si>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</si>
  <si>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</si>
  <si>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</si>
  <si>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</si>
  <si>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</si>
  <si>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</si>
  <si>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</si>
  <si>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</si>
  <si>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</si>
  <si>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</si>
  <si>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</si>
  <si>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</si>
  <si>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</si>
  <si>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</si>
  <si>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</si>
  <si>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</si>
  <si>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</si>
  <si>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</si>
  <si>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</si>
  <si>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</si>
  <si>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</si>
  <si>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</si>
  <si>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</si>
  <si>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</si>
  <si>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</si>
  <si>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</si>
  <si>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</si>
  <si>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</si>
  <si>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</si>
  <si>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</si>
  <si>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</si>
  <si>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</si>
  <si>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</si>
  <si>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</si>
  <si>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</si>
  <si>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</si>
  <si>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</si>
  <si>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</si>
  <si>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</si>
  <si>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</si>
  <si>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</si>
  <si>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</si>
  <si>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</si>
  <si>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</si>
  <si>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</si>
  <si>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</si>
  <si>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</si>
  <si>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</si>
  <si>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</si>
  <si>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</si>
  <si>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</si>
  <si>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</si>
  <si>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</si>
  <si>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</si>
  <si>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</si>
  <si>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</si>
  <si>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</si>
  <si>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</si>
  <si>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</si>
  <si>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</si>
  <si>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</si>
  <si>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</si>
  <si>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</si>
  <si>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</si>
  <si>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</si>
  <si>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</si>
  <si>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</si>
  <si>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</si>
  <si>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</si>
  <si>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</si>
  <si>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</si>
  <si>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</si>
  <si>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</si>
  <si>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</si>
  <si>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</si>
  <si>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</si>
  <si>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</si>
  <si>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</si>
  <si>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</si>
  <si>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</si>
  <si>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</si>
  <si>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</si>
  <si>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</si>
  <si>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</si>
  <si>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</si>
  <si>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</si>
  <si>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</si>
  <si>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</si>
  <si>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</si>
  <si>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</si>
  <si>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</si>
  <si>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</si>
  <si>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</si>
  <si>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</si>
  <si>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</si>
  <si>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</si>
  <si>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</si>
  <si>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</si>
  <si>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</si>
  <si>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</si>
  <si>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</si>
  <si>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</si>
  <si>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</si>
  <si>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</si>
  <si>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</si>
  <si>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</si>
  <si>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</si>
  <si>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</si>
  <si>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</si>
  <si>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</si>
  <si>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</si>
  <si>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</si>
  <si>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</si>
  <si>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</si>
  <si>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</si>
  <si>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</si>
  <si>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</si>
  <si>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</si>
  <si>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</si>
  <si>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</si>
  <si>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</si>
  <si>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</si>
  <si>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</si>
  <si>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</si>
  <si>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</si>
  <si>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</si>
  <si>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</si>
  <si>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</si>
  <si>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</si>
  <si>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</si>
  <si>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</si>
  <si>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</si>
  <si>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</si>
  <si>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</si>
  <si>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</si>
  <si>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</si>
  <si>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</si>
  <si>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</si>
  <si>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</si>
  <si>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</si>
  <si>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</si>
  <si>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</si>
  <si>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</si>
  <si>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</si>
  <si>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</si>
  <si>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</si>
  <si>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</si>
  <si>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</si>
  <si>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</si>
  <si>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</si>
  <si>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</si>
  <si>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</si>
  <si>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</si>
  <si>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</si>
  <si>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</si>
  <si>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</si>
  <si>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</si>
  <si>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</si>
  <si>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</si>
  <si>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</si>
  <si>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</si>
  <si>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</si>
  <si>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</si>
  <si>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</si>
  <si>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</si>
  <si>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</si>
  <si>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</si>
  <si>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</si>
  <si>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</si>
  <si>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</si>
  <si>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</si>
  <si>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</si>
  <si>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</si>
  <si>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</si>
  <si>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</si>
  <si>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</si>
  <si>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</si>
  <si>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</si>
  <si>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</si>
  <si>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</si>
  <si>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</si>
  <si>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</si>
  <si>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</si>
  <si>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</si>
  <si>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</si>
  <si>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</si>
  <si>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</si>
  <si>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</si>
  <si>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</si>
  <si>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</si>
  <si>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</si>
  <si>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</si>
  <si>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</si>
  <si>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</si>
  <si>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</si>
  <si>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</si>
  <si>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</si>
  <si>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</si>
  <si>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</si>
  <si>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</si>
  <si>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</si>
  <si>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</si>
  <si>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</si>
  <si>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</si>
  <si>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</si>
  <si>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</si>
  <si>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</si>
  <si>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</si>
  <si>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</si>
  <si>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</si>
  <si>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</si>
  <si>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</si>
  <si>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</si>
  <si>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</si>
  <si>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</si>
  <si>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</si>
  <si>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</si>
  <si>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</si>
  <si>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</si>
  <si>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</si>
  <si>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</si>
  <si>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</si>
  <si>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</si>
  <si>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</si>
  <si>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</si>
  <si>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</si>
  <si>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</si>
  <si>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</si>
  <si>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</si>
  <si>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</si>
  <si>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</si>
  <si>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</si>
  <si>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</si>
  <si>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</si>
  <si>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</si>
  <si>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</si>
  <si>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</si>
  <si>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</si>
  <si>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</si>
  <si>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</si>
  <si>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</si>
  <si>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</si>
  <si>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</si>
  <si>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</si>
  <si>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</si>
  <si>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</si>
  <si>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</si>
  <si>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</si>
  <si>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</si>
  <si>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</si>
  <si>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</si>
  <si>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</si>
  <si>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</si>
  <si>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</si>
  <si>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</si>
  <si>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</si>
  <si>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</si>
  <si>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</si>
  <si>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</si>
  <si>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</si>
  <si>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</si>
  <si>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</si>
  <si>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</si>
  <si>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</si>
  <si>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</si>
  <si>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</si>
  <si>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</si>
  <si>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</si>
  <si>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</si>
  <si>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</si>
  <si>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</si>
  <si>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</si>
  <si>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</si>
  <si>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</si>
  <si>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</si>
  <si>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</si>
  <si>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</si>
  <si>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</si>
  <si>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</si>
  <si>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</si>
  <si>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</si>
  <si>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</si>
  <si>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</si>
  <si>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</si>
  <si>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</si>
  <si>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</si>
  <si>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</si>
  <si>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</si>
  <si>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</si>
  <si>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</si>
  <si>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</si>
  <si>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</si>
  <si>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</si>
  <si>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</si>
  <si>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</si>
  <si>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</si>
  <si>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</si>
  <si>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</si>
  <si>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</si>
  <si>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</si>
  <si>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</si>
  <si>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</si>
  <si>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</si>
  <si>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</si>
  <si>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</si>
  <si>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</si>
  <si>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</si>
  <si>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</si>
  <si>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</si>
  <si>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</si>
  <si>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</si>
  <si>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</si>
  <si>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</si>
  <si>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</si>
  <si>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</si>
  <si>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</si>
  <si>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</si>
  <si>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</si>
  <si>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</si>
  <si>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</si>
  <si>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</si>
  <si>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</si>
  <si>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</si>
  <si>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</si>
  <si>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</si>
  <si>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</si>
  <si>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</si>
  <si>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</si>
  <si>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</si>
  <si>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</si>
  <si>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</si>
  <si>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</si>
  <si>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</si>
  <si>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</si>
  <si>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</si>
  <si>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</si>
  <si>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</si>
  <si>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</si>
  <si>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</si>
  <si>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</si>
  <si>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</si>
  <si>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</si>
  <si>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</si>
  <si>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</si>
  <si>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</si>
  <si>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</si>
  <si>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</si>
  <si>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</si>
  <si>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</si>
  <si>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</si>
  <si>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</si>
  <si>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</si>
  <si>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</si>
  <si>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</si>
  <si>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</si>
  <si>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</si>
  <si>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</si>
  <si>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</si>
  <si>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</si>
  <si>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</si>
  <si>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</si>
  <si>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</si>
  <si>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</si>
  <si>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</si>
  <si>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</si>
  <si>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</si>
  <si>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</si>
  <si>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</si>
  <si>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</si>
  <si>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</si>
  <si>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</si>
  <si>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</si>
  <si>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</si>
  <si>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</si>
  <si>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</si>
  <si>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</si>
  <si>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</si>
  <si>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</si>
  <si>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</si>
  <si>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</si>
  <si>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</si>
  <si>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</si>
  <si>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</si>
  <si>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</si>
  <si>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</si>
  <si>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</si>
  <si>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</si>
  <si>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</si>
  <si>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</si>
  <si>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</si>
  <si>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</si>
  <si>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</si>
  <si>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</si>
  <si>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</si>
  <si>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</si>
  <si>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</si>
  <si>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</si>
  <si>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</si>
  <si>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</si>
  <si>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</si>
  <si>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</si>
  <si>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</si>
  <si>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</si>
  <si>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</si>
  <si>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</si>
  <si>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</si>
  <si>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</si>
  <si>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</si>
  <si>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</si>
  <si>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</si>
  <si>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</si>
  <si>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</si>
  <si>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</si>
  <si>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</si>
  <si>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</si>
  <si>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</si>
  <si>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</si>
  <si>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</si>
  <si>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</si>
  <si>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</si>
  <si>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</si>
  <si>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</si>
  <si>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</si>
  <si>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</si>
  <si>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</si>
  <si>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</si>
  <si>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</si>
  <si>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</si>
  <si>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</si>
  <si>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</si>
  <si>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</si>
  <si>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</si>
  <si>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</si>
  <si>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</si>
  <si>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</si>
  <si>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</si>
  <si>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</si>
  <si>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</si>
  <si>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</si>
  <si>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</si>
  <si>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</si>
  <si>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</si>
  <si>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</si>
  <si>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</si>
  <si>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</si>
  <si>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</si>
  <si>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</si>
  <si>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</si>
  <si>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</si>
  <si>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</si>
  <si>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</si>
  <si>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</si>
  <si>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</si>
  <si>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</si>
  <si>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</si>
  <si>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</si>
  <si>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</si>
  <si>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</si>
  <si>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</si>
  <si>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</si>
  <si>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</si>
  <si>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</si>
  <si>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</si>
  <si>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</si>
  <si>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</si>
  <si>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</si>
  <si>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</si>
  <si>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</si>
  <si>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</si>
  <si>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</si>
  <si>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</si>
  <si>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</si>
  <si>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</si>
  <si>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</si>
  <si>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</si>
  <si>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</si>
  <si>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</si>
  <si>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</si>
  <si>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</si>
  <si>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</si>
  <si>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</si>
  <si>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</si>
  <si>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</si>
  <si>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</si>
  <si>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</si>
  <si>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</si>
  <si>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</si>
  <si>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</si>
  <si>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</si>
  <si>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</si>
  <si>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</si>
  <si>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</si>
  <si>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</si>
  <si>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</si>
  <si>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</si>
  <si>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</si>
  <si>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</si>
  <si>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</si>
  <si>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</si>
  <si>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</si>
  <si>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</si>
  <si>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</si>
  <si>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</si>
  <si>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</si>
  <si>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</si>
  <si>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</si>
  <si>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</si>
  <si>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</si>
  <si>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</si>
  <si>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</si>
  <si>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</si>
  <si>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</si>
  <si>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</si>
  <si>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</si>
  <si>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</si>
  <si>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</si>
  <si>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</si>
  <si>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</si>
  <si>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</si>
  <si>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</si>
  <si>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</si>
  <si>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</si>
  <si>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</si>
  <si>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</si>
  <si>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</si>
  <si>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</si>
  <si>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</si>
  <si>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</si>
  <si>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</si>
  <si>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</si>
  <si>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</si>
  <si>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</si>
  <si>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</si>
  <si>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</si>
  <si>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</si>
  <si>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</si>
  <si>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</si>
  <si>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</si>
  <si>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</si>
  <si>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</si>
  <si>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</si>
  <si>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</si>
  <si>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</si>
  <si>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</si>
  <si>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</si>
  <si>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</si>
  <si>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</si>
  <si>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</si>
  <si>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</si>
  <si>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</si>
  <si>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</si>
  <si>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</si>
  <si>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</si>
  <si>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</si>
  <si>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</si>
  <si>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</si>
  <si>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</si>
  <si>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</si>
  <si>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</si>
  <si>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</si>
  <si>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</si>
  <si>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</si>
  <si>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</si>
  <si>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</si>
  <si>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</si>
  <si>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</si>
  <si>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</si>
  <si>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</si>
  <si>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</si>
  <si>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</si>
  <si>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</si>
  <si>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</si>
  <si>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</si>
  <si>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</si>
  <si>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</si>
  <si>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</si>
  <si>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</si>
  <si>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</si>
  <si>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</si>
  <si>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</si>
  <si>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</si>
  <si>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</si>
  <si>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</si>
  <si>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</si>
  <si>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</si>
  <si>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</si>
  <si>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</si>
  <si>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</si>
  <si>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</si>
  <si>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</si>
  <si>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</si>
  <si>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</si>
  <si>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</si>
  <si>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</si>
  <si>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</si>
  <si>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</si>
  <si>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</si>
  <si>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</si>
  <si>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</si>
  <si>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</si>
  <si>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</si>
  <si>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</si>
  <si>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</si>
  <si>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</si>
  <si>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</si>
  <si>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</si>
  <si>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</si>
  <si>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</si>
  <si>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</si>
  <si>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</si>
  <si>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</si>
  <si>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</si>
  <si>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</si>
  <si>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</si>
  <si>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</si>
  <si>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</si>
  <si>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</si>
  <si>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</si>
  <si>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</si>
  <si>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</si>
  <si>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</si>
  <si>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</si>
  <si>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</si>
  <si>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</si>
  <si>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</si>
  <si>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</si>
  <si>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</si>
  <si>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</si>
  <si>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</si>
  <si>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</si>
  <si>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</si>
  <si>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</si>
  <si>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</si>
  <si>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</si>
  <si>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</si>
  <si>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</si>
  <si>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</si>
  <si>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</si>
  <si>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</si>
  <si>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</si>
  <si>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</si>
  <si>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</si>
  <si>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</si>
  <si>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</si>
  <si>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</si>
  <si>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</si>
  <si>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</si>
  <si>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</si>
  <si>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</si>
  <si>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</si>
  <si>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</si>
  <si>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</si>
  <si>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</si>
  <si>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</si>
  <si>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</si>
  <si>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</si>
  <si>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</si>
  <si>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</si>
  <si>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</si>
  <si>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</si>
  <si>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</si>
  <si>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</si>
  <si>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</si>
  <si>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</si>
  <si>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</si>
  <si>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</si>
  <si>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</si>
  <si>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</si>
  <si>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</si>
  <si>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</si>
  <si>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</si>
  <si>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</si>
  <si>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</si>
  <si>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</si>
  <si>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</si>
  <si>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</si>
  <si>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</si>
  <si>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</si>
  <si>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</si>
  <si>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</si>
  <si>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</si>
  <si>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</si>
  <si>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</si>
  <si>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</si>
  <si>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</si>
  <si>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</si>
  <si>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</si>
  <si>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</si>
  <si>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</si>
  <si>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</si>
  <si>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</si>
  <si>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</si>
  <si>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</si>
  <si>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</si>
  <si>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</si>
  <si>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</si>
  <si>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</si>
  <si>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</si>
  <si>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</si>
  <si>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</si>
  <si>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</si>
  <si>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</si>
  <si>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</si>
  <si>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</si>
  <si>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</si>
  <si>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</si>
  <si>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</si>
  <si>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</si>
  <si>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</si>
  <si>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</si>
  <si>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</si>
  <si>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</si>
  <si>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</si>
  <si>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</si>
  <si>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</si>
  <si>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</si>
  <si>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</si>
  <si>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</si>
  <si>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</si>
  <si>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</si>
  <si>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</si>
  <si>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</si>
  <si>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</si>
  <si>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</si>
  <si>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</si>
  <si>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</si>
  <si>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</si>
  <si>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</si>
  <si>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</si>
  <si>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</si>
  <si>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</si>
  <si>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</si>
  <si>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</si>
  <si>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</si>
  <si>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</si>
  <si>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</si>
  <si>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</si>
  <si>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</si>
  <si>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</si>
  <si>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</si>
  <si>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</si>
  <si>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</si>
  <si>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</si>
  <si>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</si>
  <si>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</si>
  <si>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</si>
  <si>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</si>
  <si>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</si>
  <si>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</si>
  <si>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</si>
  <si>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</si>
  <si>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</si>
  <si>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</si>
  <si>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</si>
  <si>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</si>
  <si>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</si>
  <si>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</si>
  <si>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</si>
  <si>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</si>
  <si>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</si>
  <si>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</si>
  <si>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</si>
  <si>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</si>
  <si>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</si>
  <si>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</si>
  <si>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</si>
  <si>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</si>
  <si>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</si>
  <si>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</si>
  <si>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</si>
  <si>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</si>
  <si>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</si>
  <si>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</si>
  <si>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</si>
  <si>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</si>
  <si>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</si>
  <si>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</si>
  <si>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</si>
  <si>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</si>
  <si>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</si>
  <si>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</si>
  <si>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</si>
  <si>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</si>
  <si>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</si>
  <si>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</si>
  <si>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</si>
  <si>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</si>
  <si>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</si>
  <si>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</si>
  <si>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</si>
  <si>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</si>
  <si>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</si>
  <si>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</si>
  <si>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</si>
  <si>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</si>
  <si>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</si>
  <si>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</si>
  <si>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</si>
  <si>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</si>
  <si>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</si>
  <si>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</si>
  <si>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</si>
  <si>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</si>
  <si>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</si>
  <si>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</si>
  <si>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</si>
  <si>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</si>
  <si>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</si>
  <si>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</si>
  <si>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</si>
  <si>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</si>
  <si>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</si>
  <si>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</si>
  <si>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</si>
  <si>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</si>
  <si>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</si>
  <si>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</si>
  <si>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</si>
  <si>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</si>
  <si>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</si>
  <si>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</si>
  <si>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</si>
  <si>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</si>
  <si>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</si>
  <si>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</si>
  <si>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</si>
  <si>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</si>
  <si>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</si>
  <si>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</si>
  <si>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</si>
  <si>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</si>
  <si>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</si>
  <si>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</si>
  <si>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</si>
  <si>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</si>
  <si>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</si>
  <si>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</si>
  <si>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</si>
  <si>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</si>
  <si>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</si>
  <si>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</si>
  <si>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</si>
  <si>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</si>
  <si>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</si>
  <si>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</si>
  <si>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</si>
  <si>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</si>
  <si>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</si>
  <si>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</si>
  <si>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</si>
  <si>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</si>
  <si>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</si>
  <si>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</si>
  <si>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</si>
  <si>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</si>
  <si>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</si>
  <si>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</si>
  <si>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</si>
  <si>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</si>
  <si>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</si>
  <si>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</si>
  <si>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</si>
  <si>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</si>
  <si>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</si>
  <si>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</si>
  <si>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</si>
  <si>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</si>
  <si>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</si>
  <si>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</si>
  <si>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</si>
  <si>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</si>
  <si>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</si>
  <si>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</si>
  <si>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</si>
  <si>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</si>
  <si>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</si>
  <si>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</si>
  <si>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</si>
  <si>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</si>
  <si>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</si>
  <si>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</si>
  <si>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</si>
  <si>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</si>
  <si>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</si>
  <si>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</si>
  <si>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</si>
  <si>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</si>
  <si>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</si>
  <si>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</si>
  <si>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</si>
  <si>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</si>
  <si>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</si>
  <si>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</si>
  <si>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</si>
  <si>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</si>
  <si>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</si>
  <si>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</si>
  <si>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</si>
  <si>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</si>
  <si>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</si>
  <si>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</si>
  <si>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</si>
  <si>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</si>
  <si>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</si>
  <si>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</si>
  <si>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</si>
  <si>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</si>
  <si>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</si>
  <si>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</si>
  <si>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</si>
  <si>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</si>
  <si>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</si>
  <si>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</si>
  <si>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</si>
  <si>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</si>
  <si>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</si>
  <si>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</si>
  <si>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</si>
  <si>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</si>
  <si>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</si>
  <si>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</si>
  <si>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</si>
  <si>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</si>
  <si>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</si>
  <si>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</si>
  <si>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</si>
  <si>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</si>
  <si>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</si>
  <si>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</si>
  <si>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</si>
  <si>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</si>
  <si>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</si>
  <si>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</si>
  <si>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</si>
  <si>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</si>
  <si>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</si>
  <si>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</si>
  <si>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</si>
  <si>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</si>
  <si>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</si>
  <si>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</si>
  <si>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</si>
  <si>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</si>
  <si>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</si>
  <si>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</si>
  <si>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</si>
  <si>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</si>
  <si>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</si>
  <si>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</si>
  <si>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</si>
  <si>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</si>
  <si>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</si>
  <si>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</si>
  <si>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</si>
  <si>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</si>
  <si>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</si>
  <si>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</si>
  <si>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</si>
  <si>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</si>
  <si>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</si>
  <si>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</si>
  <si>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</si>
  <si>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</si>
  <si>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</si>
  <si>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</si>
  <si>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</si>
  <si>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</si>
  <si>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</si>
  <si>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</si>
  <si>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</si>
  <si>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</si>
  <si>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</si>
  <si>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</si>
  <si>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</si>
  <si>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</si>
  <si>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</si>
  <si>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</si>
  <si>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</si>
  <si>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</si>
  <si>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</si>
  <si>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</si>
  <si>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</si>
  <si>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</si>
  <si>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</si>
  <si>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</si>
  <si>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</si>
  <si>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</si>
  <si>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</si>
  <si>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</si>
  <si>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</si>
  <si>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</si>
  <si>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</si>
  <si>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</si>
  <si>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</si>
  <si>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</si>
  <si>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</si>
  <si>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</si>
  <si>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</si>
  <si>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</si>
  <si>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</si>
  <si>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</si>
  <si>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</si>
  <si>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</si>
  <si>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</si>
  <si>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</si>
  <si>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</si>
  <si>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</si>
  <si>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</si>
  <si>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</si>
  <si>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</si>
  <si>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</si>
  <si>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</si>
  <si>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</si>
  <si>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</si>
  <si>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</si>
  <si>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</si>
  <si>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</si>
  <si>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</si>
  <si>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</si>
  <si>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</si>
  <si>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</si>
  <si>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</si>
  <si>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</si>
  <si>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</si>
  <si>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</si>
  <si>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</si>
  <si>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</si>
  <si>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</si>
  <si>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</si>
  <si>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</si>
  <si>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</si>
  <si>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</si>
  <si>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</si>
  <si>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</si>
  <si>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</si>
  <si>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</si>
  <si>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</si>
  <si>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</si>
  <si>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</si>
  <si>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</si>
  <si>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</si>
  <si>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</si>
  <si>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</si>
  <si>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</si>
  <si>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</si>
  <si>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</si>
  <si>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</si>
  <si>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</si>
  <si>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</si>
  <si>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</si>
  <si>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</si>
  <si>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</si>
  <si>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</si>
  <si>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</si>
  <si>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</si>
  <si>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</si>
  <si>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</si>
  <si>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</si>
  <si>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</si>
  <si>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</si>
  <si>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</si>
  <si>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</si>
  <si>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</si>
  <si>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</si>
  <si>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</si>
  <si>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</si>
  <si>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</si>
  <si>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</si>
  <si>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</si>
  <si>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</si>
  <si>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</si>
  <si>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</si>
  <si>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</si>
  <si>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</si>
  <si>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</si>
  <si>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</si>
  <si>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</si>
  <si>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</si>
  <si>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</si>
  <si>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</si>
  <si>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</si>
  <si>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</si>
  <si>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</si>
  <si>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</si>
  <si>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</si>
  <si>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</si>
  <si>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</si>
  <si>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</si>
  <si>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</si>
  <si>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</si>
  <si>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</si>
  <si>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</si>
  <si>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</si>
  <si>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</si>
  <si>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</si>
  <si>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</si>
  <si>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</si>
  <si>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</si>
  <si>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</si>
  <si>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</si>
  <si>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</si>
  <si>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</si>
  <si>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</si>
  <si>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</si>
  <si>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</si>
  <si>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</si>
  <si>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</si>
  <si>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</si>
  <si>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</si>
  <si>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</si>
  <si>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</si>
  <si>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</si>
  <si>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</si>
  <si>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</si>
  <si>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</si>
  <si>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</si>
  <si>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</si>
  <si>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</si>
  <si>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</si>
  <si>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</si>
  <si>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</si>
  <si>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</si>
  <si>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</si>
  <si>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</si>
  <si>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</si>
  <si>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</si>
  <si>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</si>
  <si>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</si>
  <si>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</si>
  <si>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</si>
  <si>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</si>
  <si>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</si>
  <si>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</si>
  <si>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</si>
  <si>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</si>
  <si>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</si>
  <si>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</si>
  <si>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</si>
  <si>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</si>
  <si>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</si>
  <si>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</si>
  <si>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</si>
  <si>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</si>
  <si>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</si>
  <si>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</si>
  <si>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</si>
  <si>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</si>
  <si>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</si>
  <si>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</si>
  <si>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</si>
  <si>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</si>
  <si>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</si>
  <si>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</si>
  <si>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</si>
  <si>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</si>
  <si>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</si>
  <si>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</si>
  <si>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</si>
  <si>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</si>
  <si>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</si>
  <si>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</si>
  <si>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</si>
  <si>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</si>
  <si>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</si>
  <si>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</si>
  <si>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</si>
  <si>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</si>
  <si>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</si>
  <si>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</si>
  <si>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</si>
  <si>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</si>
  <si>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</si>
  <si>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</si>
  <si>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</si>
  <si>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</si>
  <si>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</si>
  <si>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</si>
  <si>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</si>
  <si>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</si>
  <si>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</si>
  <si>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</si>
  <si>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</si>
  <si>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</si>
  <si>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</si>
  <si>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</si>
  <si>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</si>
  <si>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</si>
  <si>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</si>
  <si>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</si>
  <si>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</si>
  <si>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</si>
  <si>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</si>
  <si>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</si>
  <si>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</si>
  <si>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</si>
  <si>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</si>
  <si>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</si>
  <si>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</si>
  <si>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</si>
  <si>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</si>
  <si>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</si>
  <si>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</si>
  <si>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</si>
  <si>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</si>
  <si>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</si>
  <si>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</si>
  <si>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</si>
  <si>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</si>
  <si>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</si>
  <si>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</si>
  <si>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</si>
  <si>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</si>
  <si>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</si>
  <si>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</si>
  <si>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</si>
  <si>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</si>
  <si>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</si>
  <si>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</si>
  <si>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</si>
  <si>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</si>
  <si>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</si>
  <si>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</si>
  <si>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</si>
  <si>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</si>
  <si>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</si>
  <si>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</si>
  <si>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</si>
  <si>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</si>
  <si>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</si>
  <si>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</si>
  <si>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</si>
  <si>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</si>
  <si>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</si>
  <si>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</si>
  <si>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</si>
  <si>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</si>
  <si>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</si>
  <si>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</si>
  <si>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</si>
  <si>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</si>
  <si>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</si>
  <si>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</si>
  <si>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</si>
  <si>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</si>
  <si>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</si>
  <si>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</si>
  <si>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</si>
  <si>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</si>
  <si>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</si>
  <si>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</si>
  <si>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</si>
  <si>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</si>
  <si>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</si>
  <si>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</si>
  <si>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</si>
  <si>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</si>
  <si>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</si>
  <si>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</si>
  <si>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</si>
  <si>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</si>
  <si>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</si>
  <si>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</si>
  <si>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</si>
  <si>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</si>
  <si>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</si>
  <si>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</si>
  <si>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</si>
  <si>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</si>
  <si>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</si>
  <si>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</si>
  <si>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</si>
  <si>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</si>
  <si>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</si>
  <si>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</si>
  <si>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</si>
  <si>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</si>
  <si>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</si>
  <si>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</si>
  <si>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</si>
  <si>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</si>
  <si>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</si>
  <si>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</si>
  <si>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</si>
  <si>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</si>
  <si>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</si>
  <si>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</si>
  <si>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</si>
  <si>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</si>
  <si>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</si>
  <si>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</si>
  <si>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</si>
  <si>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</si>
  <si>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</si>
  <si>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</si>
  <si>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</si>
  <si>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</si>
  <si>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</si>
  <si>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</si>
  <si>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</si>
  <si>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</si>
  <si>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</si>
  <si>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</si>
  <si>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</si>
  <si>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</si>
  <si>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</si>
  <si>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</si>
  <si>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</si>
  <si>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</si>
  <si>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</si>
  <si>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</si>
  <si>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</si>
  <si>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</si>
  <si>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</si>
  <si>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</si>
  <si>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</si>
  <si>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</si>
  <si>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</si>
  <si>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</si>
  <si>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</si>
  <si>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</si>
  <si>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</si>
  <si>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</si>
  <si>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</si>
  <si>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</si>
  <si>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</si>
  <si>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</si>
  <si>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</si>
  <si>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</si>
  <si>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</si>
  <si>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</si>
  <si>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</si>
  <si>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</si>
  <si>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</si>
  <si>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</si>
  <si>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</si>
  <si>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</si>
  <si>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</si>
  <si>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</si>
  <si>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</si>
  <si>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</si>
  <si>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</si>
  <si>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</si>
  <si>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</si>
  <si>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</si>
  <si>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</si>
  <si>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</si>
  <si>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</si>
  <si>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</si>
  <si>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</si>
  <si>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</si>
  <si>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</si>
  <si>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</si>
  <si>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</si>
  <si>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</si>
  <si>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</si>
  <si>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</si>
  <si>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</si>
  <si>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</si>
  <si>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</si>
  <si>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</si>
  <si>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</si>
  <si>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</si>
  <si>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</si>
  <si>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</si>
  <si>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</si>
  <si>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</si>
  <si>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</si>
  <si>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</si>
  <si>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</si>
  <si>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</si>
  <si>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</si>
  <si>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</si>
  <si>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</si>
  <si>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</si>
  <si>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</si>
  <si>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</si>
  <si>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</si>
  <si>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</si>
  <si>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</si>
  <si>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</si>
  <si>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</si>
  <si>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</si>
  <si>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</si>
  <si>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</si>
  <si>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</si>
  <si>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</si>
  <si>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</si>
  <si>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</si>
  <si>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</si>
  <si>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</si>
  <si>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</si>
  <si>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</si>
  <si>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</si>
  <si>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</si>
  <si>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</si>
  <si>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</si>
  <si>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</si>
  <si>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</si>
  <si>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</si>
  <si>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</si>
  <si>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</si>
  <si>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</si>
  <si>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</si>
  <si>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</si>
  <si>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</si>
  <si>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</si>
  <si>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</si>
  <si>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</si>
  <si>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</si>
  <si>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</si>
  <si>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</si>
  <si>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</si>
  <si>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</si>
  <si>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</si>
  <si>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</si>
  <si>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</si>
  <si>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</si>
  <si>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</si>
  <si>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</si>
  <si>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</si>
  <si>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</si>
  <si>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</si>
  <si>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</si>
  <si>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</si>
  <si>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</si>
  <si>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</si>
  <si>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</si>
  <si>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</si>
  <si>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</si>
  <si>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</si>
  <si>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</si>
  <si>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</si>
  <si>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</si>
  <si>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</si>
  <si>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</si>
  <si>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</si>
  <si>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</si>
  <si>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</si>
  <si>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</si>
  <si>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</si>
  <si>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</si>
  <si>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</si>
  <si>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</si>
  <si>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</si>
  <si>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</si>
  <si>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</si>
  <si>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</si>
  <si>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</si>
  <si>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</si>
  <si>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</si>
  <si>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</si>
  <si>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</si>
  <si>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</si>
  <si>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</si>
  <si>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</si>
  <si>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</si>
  <si>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</si>
  <si>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</si>
  <si>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</si>
  <si>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</si>
  <si>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</si>
  <si>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</si>
  <si>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</si>
  <si>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</si>
  <si>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</si>
  <si>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</si>
  <si>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</si>
  <si>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</si>
  <si>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</si>
  <si>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</si>
  <si>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</si>
  <si>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</si>
  <si>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</si>
  <si>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</si>
  <si>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</si>
  <si>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</si>
  <si>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</si>
  <si>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</si>
  <si>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</si>
  <si>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</si>
  <si>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</si>
  <si>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</si>
  <si>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</si>
  <si>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</si>
  <si>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</si>
  <si>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</si>
  <si>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</si>
  <si>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</si>
  <si>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</si>
  <si>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</si>
  <si>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</si>
  <si>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</si>
  <si>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</si>
  <si>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</si>
  <si>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</si>
  <si>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</si>
  <si>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</si>
  <si>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</si>
  <si>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</si>
  <si>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</si>
  <si>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</si>
  <si>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</si>
  <si>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</si>
  <si>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</si>
  <si>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</si>
  <si>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</si>
  <si>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</si>
  <si>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</si>
  <si>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</si>
  <si>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</si>
  <si>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</si>
  <si>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</si>
  <si>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</si>
  <si>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</si>
  <si>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</si>
  <si>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</si>
  <si>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</si>
  <si>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</si>
  <si>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</si>
  <si>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</si>
  <si>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</si>
  <si>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</si>
  <si>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</si>
  <si>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</si>
  <si>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</si>
  <si>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</si>
  <si>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</si>
  <si>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</si>
  <si>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</si>
  <si>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</si>
  <si>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</si>
  <si>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</si>
  <si>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</si>
  <si>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</si>
  <si>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</si>
  <si>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</si>
  <si>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</si>
  <si>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</si>
  <si>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</si>
  <si>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</si>
  <si>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</si>
  <si>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</si>
  <si>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</si>
  <si>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</si>
  <si>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</si>
  <si>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</si>
  <si>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</si>
  <si>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</si>
  <si>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</si>
  <si>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</si>
  <si>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</si>
  <si>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</si>
  <si>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</si>
  <si>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</si>
  <si>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</si>
  <si>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</si>
  <si>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</si>
  <si>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</si>
  <si>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</si>
  <si>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</si>
  <si>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</si>
  <si>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</si>
  <si>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</si>
  <si>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</si>
  <si>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</si>
  <si>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</si>
  <si>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</si>
  <si>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</si>
  <si>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</si>
  <si>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</si>
  <si>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</si>
  <si>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</si>
  <si>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</si>
  <si>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</si>
  <si>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</si>
  <si>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</si>
  <si>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</si>
  <si>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</si>
  <si>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</si>
  <si>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</si>
  <si>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</si>
  <si>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</si>
  <si>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</si>
  <si>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</si>
  <si>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</si>
  <si>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</si>
  <si>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</si>
  <si>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</si>
  <si>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</si>
  <si>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</si>
  <si>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</si>
  <si>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</si>
  <si>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</si>
  <si>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</si>
  <si>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</si>
  <si>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</si>
  <si>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</si>
  <si>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</si>
  <si>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</si>
  <si>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</si>
  <si>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</si>
  <si>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</si>
  <si>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</si>
  <si>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</si>
  <si>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</si>
  <si>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</si>
  <si>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</si>
  <si>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</si>
  <si>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</si>
  <si>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</si>
  <si>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</si>
  <si>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</si>
  <si>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</si>
  <si>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</si>
  <si>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</si>
  <si>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</si>
  <si>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</si>
  <si>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</si>
  <si>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</si>
  <si>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</si>
  <si>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</si>
  <si>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</si>
  <si>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</si>
  <si>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</si>
  <si>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</si>
  <si>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</si>
  <si>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</si>
  <si>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</si>
  <si>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</si>
  <si>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</si>
  <si>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</si>
  <si>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</si>
  <si>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</si>
  <si>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</si>
  <si>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</si>
  <si>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</si>
  <si>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</si>
  <si>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</si>
  <si>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</si>
  <si>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</si>
  <si>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</si>
  <si>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</si>
  <si>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</si>
  <si>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</si>
  <si>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</si>
  <si>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</si>
  <si>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</si>
  <si>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</si>
  <si>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</si>
  <si>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</si>
  <si>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</si>
  <si>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</si>
  <si>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</si>
  <si>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</si>
  <si>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</si>
  <si>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</si>
  <si>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</si>
  <si>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</si>
  <si>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</si>
  <si>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</si>
  <si>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</si>
  <si>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</si>
  <si>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</si>
  <si>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</si>
  <si>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</si>
  <si>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</si>
  <si>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</si>
  <si>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</si>
  <si>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</si>
  <si>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</si>
  <si>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</si>
  <si>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</si>
  <si>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</si>
  <si>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</si>
  <si>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</si>
  <si>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</si>
  <si>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</si>
  <si>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</si>
  <si>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</si>
  <si>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</si>
  <si>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</si>
  <si>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</si>
  <si>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</si>
  <si>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</si>
  <si>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</si>
  <si>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</si>
  <si>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</si>
  <si>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</si>
  <si>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</si>
  <si>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</si>
  <si>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</si>
  <si>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</si>
  <si>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</si>
  <si>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</si>
  <si>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</si>
  <si>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</si>
  <si>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</si>
  <si>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</si>
  <si>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</si>
  <si>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</si>
  <si>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</si>
  <si>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</si>
  <si>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</si>
  <si>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</si>
  <si>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</si>
  <si>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</si>
  <si>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</si>
  <si>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</si>
  <si>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</si>
  <si>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</si>
  <si>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</si>
  <si>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</si>
  <si>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</si>
  <si>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</si>
  <si>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</si>
  <si>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</si>
  <si>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</si>
  <si>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</si>
  <si>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</si>
  <si>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</si>
  <si>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</si>
  <si>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</si>
  <si>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</si>
  <si>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</si>
  <si>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</si>
  <si>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</si>
  <si>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</si>
  <si>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</si>
  <si>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</si>
  <si>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</si>
  <si>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</si>
  <si>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</si>
  <si>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</si>
  <si>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</si>
  <si>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</si>
  <si>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</si>
  <si>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</si>
  <si>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</si>
  <si>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</si>
  <si>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</si>
  <si>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</si>
  <si>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</si>
  <si>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</si>
  <si>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</si>
  <si>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</si>
  <si>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</si>
  <si>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</si>
  <si>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</si>
  <si>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</si>
  <si>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</si>
  <si>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</si>
  <si>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</si>
  <si>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</si>
  <si>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</si>
  <si>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</si>
  <si>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</si>
  <si>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</si>
  <si>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</si>
  <si>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</si>
  <si>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</si>
  <si>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</si>
  <si>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</si>
  <si>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</si>
  <si>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</si>
  <si>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</si>
  <si>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</si>
  <si>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</si>
  <si>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</si>
  <si>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</si>
  <si>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</si>
  <si>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</si>
  <si>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</si>
  <si>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</si>
  <si>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</si>
  <si>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</si>
  <si>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</si>
  <si>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</si>
  <si>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</si>
  <si>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</si>
  <si>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</si>
  <si>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</si>
  <si>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</si>
  <si>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</si>
  <si>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</si>
  <si>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</si>
  <si>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</si>
  <si>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</si>
  <si>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</si>
  <si>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</si>
  <si>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</si>
  <si>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</si>
  <si>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</si>
  <si>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</si>
  <si>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</si>
  <si>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</si>
  <si>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</si>
  <si>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</si>
  <si>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</si>
  <si>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</si>
  <si>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</si>
  <si>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</si>
  <si>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</si>
  <si>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</si>
  <si>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</si>
  <si>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</si>
  <si>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</si>
  <si>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</si>
  <si>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</si>
  <si>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</si>
  <si>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</si>
  <si>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</si>
  <si>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</si>
  <si>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</si>
  <si>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</si>
  <si>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</si>
  <si>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</si>
  <si>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</si>
  <si>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</si>
  <si>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</si>
  <si>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</si>
  <si>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</si>
  <si>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</si>
  <si>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</si>
  <si>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</si>
  <si>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</si>
  <si>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</si>
  <si>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</si>
  <si>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</si>
  <si>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</si>
  <si>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</si>
  <si>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</si>
  <si>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</si>
  <si>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</si>
  <si>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</si>
  <si>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</si>
  <si>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</si>
  <si>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</si>
  <si>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</si>
  <si>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</si>
  <si>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</si>
  <si>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</si>
  <si>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</si>
  <si>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</si>
  <si>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</si>
  <si>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</si>
  <si>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</si>
  <si>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</si>
  <si>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</si>
  <si>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</si>
  <si>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</si>
  <si>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</si>
  <si>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</si>
  <si>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</si>
  <si>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</si>
  <si>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</si>
  <si>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</si>
  <si>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</si>
  <si>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</si>
  <si>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</si>
  <si>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</si>
  <si>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</si>
  <si>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</si>
  <si>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</si>
  <si>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</si>
  <si>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</si>
  <si>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</si>
  <si>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</si>
  <si>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</si>
  <si>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</si>
  <si>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</si>
  <si>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</si>
  <si>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</si>
  <si>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</si>
  <si>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</si>
  <si>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</si>
  <si>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</si>
  <si>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</si>
  <si>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</si>
  <si>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</si>
  <si>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</si>
  <si>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</si>
  <si>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</si>
  <si>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</si>
  <si>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</si>
  <si>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</si>
  <si>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</si>
  <si>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</si>
  <si>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</si>
  <si>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</si>
  <si>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</si>
  <si>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</si>
  <si>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</si>
  <si>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</si>
  <si>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</si>
  <si>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</si>
  <si>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</si>
  <si>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</si>
  <si>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</si>
  <si>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</si>
  <si>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</si>
  <si>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</si>
  <si>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</si>
  <si>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</si>
  <si>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</si>
  <si>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</si>
  <si>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</si>
  <si>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</si>
  <si>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</si>
  <si>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</si>
  <si>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</si>
  <si>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</si>
  <si>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</si>
  <si>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</si>
  <si>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</si>
  <si>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</si>
  <si>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</si>
  <si>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</si>
  <si>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</si>
  <si>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</si>
  <si>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</si>
  <si>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</si>
  <si>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</si>
  <si>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</si>
  <si>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</si>
  <si>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</si>
  <si>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</si>
  <si>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</si>
  <si>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</si>
  <si>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</si>
  <si>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</si>
  <si>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</si>
  <si>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</si>
  <si>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</si>
  <si>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</si>
  <si>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</si>
  <si>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</si>
  <si>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</si>
  <si>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</si>
  <si>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</si>
  <si>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</si>
  <si>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</si>
  <si>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</si>
  <si>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</si>
  <si>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</si>
  <si>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</si>
  <si>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</si>
  <si>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</si>
  <si>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</si>
  <si>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</si>
  <si>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</si>
  <si>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</si>
  <si>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</si>
  <si>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</si>
  <si>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</si>
  <si>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</si>
  <si>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</si>
  <si>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</si>
  <si>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</si>
  <si>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</si>
  <si>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</si>
  <si>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</si>
  <si>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</si>
  <si>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</si>
  <si>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</si>
  <si>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</si>
  <si>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</si>
  <si>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</si>
  <si>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</si>
  <si>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</si>
  <si>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</si>
  <si>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</si>
  <si>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</si>
  <si>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</si>
  <si>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</si>
  <si>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</si>
  <si>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</si>
  <si>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</si>
  <si>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</si>
  <si>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</si>
  <si>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</si>
  <si>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</si>
  <si>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</si>
  <si>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</si>
  <si>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</si>
  <si>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</si>
  <si>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</si>
  <si>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</si>
  <si>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</si>
  <si>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</si>
  <si>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</si>
  <si>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</si>
  <si>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</si>
  <si>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</si>
  <si>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</si>
  <si>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</si>
  <si>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</si>
  <si>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</si>
  <si>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</si>
  <si>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</si>
  <si>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</si>
  <si>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</si>
  <si>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</si>
  <si>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</si>
  <si>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</si>
  <si>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</si>
  <si>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</si>
  <si>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</si>
  <si>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</si>
  <si>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</si>
  <si>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</si>
  <si>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</si>
  <si>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</si>
  <si>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</si>
  <si>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</si>
  <si>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</si>
  <si>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</si>
  <si>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</si>
  <si>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</si>
  <si>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</si>
  <si>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</si>
  <si>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</si>
  <si>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</si>
  <si>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</si>
  <si>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</si>
  <si>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</si>
  <si>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</si>
  <si>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</si>
  <si>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</si>
  <si>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</si>
  <si>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</si>
  <si>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</si>
  <si>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</si>
  <si>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</si>
  <si>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</si>
  <si>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</si>
  <si>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</si>
  <si>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</si>
  <si>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</si>
  <si>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</si>
  <si>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</si>
  <si>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</si>
  <si>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</si>
  <si>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</si>
  <si>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</si>
  <si>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</si>
  <si>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</si>
  <si>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</si>
  <si>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</si>
  <si>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</si>
  <si>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</si>
  <si>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</si>
  <si>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</si>
  <si>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</si>
  <si>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</si>
  <si>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</si>
  <si>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</si>
  <si>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</si>
  <si>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</si>
  <si>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</si>
  <si>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</si>
  <si>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</si>
  <si>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</si>
  <si>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</si>
  <si>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</si>
  <si>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</si>
  <si>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</si>
  <si>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</si>
  <si>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</si>
  <si>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</si>
  <si>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</si>
  <si>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</si>
  <si>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</si>
  <si>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</si>
  <si>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</si>
  <si>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</si>
  <si>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</si>
  <si>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</si>
  <si>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</si>
  <si>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</si>
  <si>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</si>
  <si>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</si>
  <si>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</si>
  <si>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</si>
  <si>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</si>
  <si>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</si>
  <si>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</si>
  <si>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</si>
  <si>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</si>
  <si>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</si>
  <si>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</si>
  <si>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</si>
  <si>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</si>
  <si>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</si>
  <si>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</si>
  <si>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</si>
  <si>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</si>
  <si>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</si>
  <si>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</si>
  <si>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</si>
  <si>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</si>
  <si>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</si>
  <si>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</si>
  <si>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</si>
  <si>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</si>
  <si>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</si>
  <si>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</si>
  <si>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</si>
  <si>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</si>
  <si>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</si>
  <si>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</si>
  <si>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</si>
  <si>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</si>
  <si>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</si>
  <si>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</si>
  <si>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</si>
  <si>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</si>
  <si>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</si>
  <si>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</si>
  <si>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</si>
  <si>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</si>
  <si>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</si>
  <si>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</si>
  <si>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</si>
  <si>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</si>
  <si>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</si>
  <si>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</si>
  <si>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</si>
  <si>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</si>
  <si>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</si>
  <si>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</si>
  <si>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</si>
  <si>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</si>
  <si>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</si>
  <si>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</si>
  <si>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</si>
  <si>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</si>
  <si>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</si>
  <si>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</si>
  <si>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</si>
  <si>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</si>
  <si>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</si>
  <si>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</si>
  <si>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</si>
  <si>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</si>
  <si>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</si>
  <si>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</si>
  <si>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</si>
  <si>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</si>
  <si>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</si>
  <si>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</si>
  <si>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</si>
  <si>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</si>
  <si>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</si>
  <si>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</si>
  <si>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</si>
  <si>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</si>
  <si>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</si>
  <si>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</si>
  <si>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</si>
  <si>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</si>
  <si>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</si>
  <si>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</si>
  <si>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</si>
  <si>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</si>
  <si>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</si>
  <si>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</si>
  <si>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</si>
  <si>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</si>
  <si>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</si>
  <si>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</si>
  <si>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</si>
  <si>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</si>
  <si>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</si>
  <si>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</si>
  <si>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</si>
  <si>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</si>
  <si>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</si>
  <si>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</si>
  <si>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</si>
  <si>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</si>
  <si>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</si>
  <si>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</si>
  <si>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</si>
  <si>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</si>
  <si>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</si>
  <si>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</si>
  <si>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</si>
  <si>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</si>
  <si>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</si>
  <si>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</si>
  <si>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</si>
  <si>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</si>
  <si>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</si>
  <si>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</si>
  <si>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</si>
  <si>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</si>
  <si>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</si>
  <si>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</si>
  <si>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</si>
  <si>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</si>
  <si>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</si>
  <si>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</si>
  <si>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</si>
  <si>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</si>
  <si>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</si>
  <si>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</si>
  <si>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</si>
  <si>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</si>
  <si>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</si>
  <si>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</si>
  <si>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</si>
  <si>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</si>
  <si>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</si>
  <si>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</si>
  <si>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</si>
  <si>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</si>
  <si>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</si>
  <si>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</si>
  <si>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</si>
  <si>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</si>
  <si>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</si>
  <si>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</si>
  <si>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</si>
  <si>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</si>
  <si>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</si>
  <si>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</si>
  <si>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</si>
  <si>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</si>
  <si>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</si>
  <si>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</si>
  <si>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</si>
  <si>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</si>
  <si>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</si>
  <si>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</si>
  <si>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</si>
  <si>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</si>
  <si>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</si>
  <si>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</si>
  <si>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</si>
  <si>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</si>
  <si>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</si>
  <si>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</si>
  <si>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</si>
  <si>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</si>
  <si>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</si>
  <si>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</si>
  <si>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</si>
  <si>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</si>
  <si>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</si>
  <si>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</si>
  <si>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</si>
  <si>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</si>
  <si>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</si>
  <si>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</si>
  <si>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</si>
  <si>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</si>
  <si>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</si>
  <si>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</si>
  <si>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</si>
  <si>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</si>
  <si>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</si>
  <si>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</si>
  <si>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</si>
  <si>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</si>
  <si>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</si>
  <si>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</si>
  <si>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</si>
  <si>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</si>
  <si>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</si>
  <si>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</si>
  <si>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</si>
  <si>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</si>
  <si>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</si>
  <si>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</si>
  <si>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</si>
  <si>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</si>
  <si>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</si>
  <si>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</si>
  <si>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</si>
  <si>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</si>
  <si>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</si>
  <si>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</si>
  <si>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</si>
  <si>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</si>
  <si>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</si>
  <si>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</si>
  <si>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</si>
  <si>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</si>
  <si>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</si>
  <si>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</si>
  <si>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</si>
  <si>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</si>
  <si>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</si>
  <si>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</si>
  <si>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</si>
  <si>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</si>
  <si>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</si>
  <si>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</si>
  <si>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</si>
  <si>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</si>
  <si>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</si>
  <si>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</si>
  <si>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</si>
  <si>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</si>
  <si>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</si>
  <si>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</si>
  <si>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</si>
  <si>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</si>
  <si>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</si>
  <si>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</si>
  <si>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</si>
  <si>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</si>
  <si>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</si>
  <si>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</si>
  <si>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</si>
  <si>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</si>
  <si>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</si>
  <si>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</si>
  <si>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</si>
  <si>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</si>
  <si>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</si>
  <si>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</si>
  <si>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</si>
  <si>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</si>
  <si>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</si>
  <si>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</si>
  <si>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</si>
  <si>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</si>
  <si>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</si>
  <si>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</si>
  <si>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</si>
  <si>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</si>
  <si>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</si>
  <si>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</si>
  <si>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</si>
  <si>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</si>
  <si>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</si>
  <si>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</si>
  <si>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</si>
  <si>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</si>
  <si>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</si>
  <si>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</si>
  <si>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</si>
  <si>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</si>
  <si>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</si>
  <si>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</si>
  <si>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</si>
  <si>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</si>
  <si>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</si>
  <si>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</si>
  <si>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</si>
  <si>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</si>
  <si>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</si>
  <si>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</si>
  <si>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</si>
  <si>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</si>
  <si>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</si>
  <si>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</si>
  <si>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</si>
  <si>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</si>
  <si>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</si>
  <si>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</si>
  <si>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</si>
  <si>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</si>
  <si>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</si>
  <si>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</si>
  <si>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</si>
  <si>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</si>
  <si>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</si>
  <si>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</si>
  <si>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</si>
  <si>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</si>
  <si>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</si>
  <si>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</si>
  <si>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</si>
  <si>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</si>
  <si>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</si>
  <si>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</si>
  <si>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</si>
  <si>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</si>
  <si>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</si>
  <si>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</si>
  <si>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</si>
  <si>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</si>
  <si>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</si>
  <si>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</si>
  <si>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</si>
  <si>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</si>
  <si>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</si>
  <si>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</si>
  <si>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</si>
  <si>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</si>
  <si>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</si>
  <si>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</si>
  <si>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</si>
  <si>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</si>
  <si>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</si>
  <si>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</si>
  <si>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</si>
  <si>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</si>
  <si>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</si>
  <si>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</si>
  <si>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</si>
  <si>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</si>
  <si>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</si>
  <si>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</si>
  <si>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</si>
  <si>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</si>
  <si>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</si>
  <si>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</si>
  <si>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</si>
  <si>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</si>
  <si>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</si>
  <si>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</si>
  <si>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</si>
  <si>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</si>
  <si>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</si>
  <si>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</si>
  <si>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</si>
  <si>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</si>
  <si>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</si>
  <si>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</si>
  <si>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</si>
  <si>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</si>
  <si>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</si>
  <si>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</si>
  <si>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</si>
  <si>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</si>
  <si>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</si>
  <si>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</si>
  <si>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</si>
  <si>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</si>
  <si>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</si>
  <si>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</si>
  <si>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</si>
  <si>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</si>
  <si>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</si>
  <si>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</si>
  <si>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</si>
  <si>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</si>
  <si>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</si>
  <si>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</si>
  <si>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</si>
  <si>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</si>
  <si>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</si>
  <si>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</si>
  <si>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</si>
  <si>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</si>
  <si>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</si>
  <si>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</si>
  <si>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</si>
  <si>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</si>
  <si>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</si>
  <si>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</si>
  <si>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</si>
  <si>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</si>
  <si>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</si>
  <si>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</si>
  <si>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</si>
  <si>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</si>
  <si>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</si>
  <si>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</si>
  <si>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</si>
  <si>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</si>
  <si>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</si>
  <si>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</si>
  <si>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</si>
  <si>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</si>
  <si>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</si>
  <si>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</si>
  <si>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</si>
  <si>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</si>
  <si>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</si>
  <si>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</si>
  <si>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</si>
  <si>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</si>
  <si>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</si>
  <si>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</si>
  <si>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</si>
  <si>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</si>
  <si>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</si>
  <si>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</si>
  <si>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</si>
  <si>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</si>
  <si>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</si>
  <si>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</si>
  <si>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</si>
  <si>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</si>
  <si>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</si>
  <si>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</si>
  <si>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</si>
  <si>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</si>
  <si>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</si>
  <si>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</si>
  <si>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</si>
  <si>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</si>
  <si>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</si>
  <si>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</si>
  <si>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</si>
  <si>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</si>
  <si>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</si>
  <si>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</si>
  <si>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</si>
  <si>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</si>
  <si>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</si>
  <si>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</si>
  <si>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</si>
  <si>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</si>
  <si>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</si>
  <si>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</si>
  <si>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</si>
  <si>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</si>
  <si>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</si>
  <si>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</si>
  <si>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</si>
  <si>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</si>
  <si>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</si>
  <si>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</si>
  <si>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</si>
  <si>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</si>
  <si>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</si>
  <si>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</si>
  <si>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</si>
  <si>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</si>
  <si>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</si>
  <si>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</si>
  <si>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</si>
  <si>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</si>
  <si>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</si>
  <si>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</si>
  <si>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</si>
  <si>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</si>
  <si>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</si>
  <si>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</si>
  <si>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</si>
  <si>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</si>
  <si>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</si>
  <si>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</si>
  <si>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</si>
  <si>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</si>
  <si>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</si>
  <si>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</si>
  <si>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</si>
  <si>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</si>
  <si>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</si>
  <si>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</si>
  <si>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</si>
  <si>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</si>
  <si>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</si>
  <si>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</si>
  <si>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</si>
  <si>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</si>
  <si>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</si>
  <si>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</si>
  <si>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</si>
  <si>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</si>
  <si>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</si>
  <si>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</si>
  <si>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</si>
  <si>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</si>
  <si>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</si>
  <si>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</si>
  <si>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</si>
  <si>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</si>
  <si>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</si>
  <si>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</si>
  <si>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</si>
  <si>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</si>
  <si>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</si>
  <si>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</si>
  <si>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</si>
  <si>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</si>
  <si>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</si>
  <si>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</si>
  <si>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</si>
  <si>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</si>
  <si>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</si>
  <si>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</si>
  <si>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</si>
  <si>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</si>
  <si>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</si>
  <si>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</si>
  <si>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</si>
  <si>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</si>
  <si>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</si>
  <si>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</si>
  <si>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</si>
  <si>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</si>
  <si>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</si>
  <si>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</si>
  <si>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</si>
  <si>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</si>
  <si>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</si>
  <si>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</si>
  <si>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</si>
  <si>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</si>
  <si>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</si>
  <si>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</si>
  <si>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</si>
  <si>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</si>
  <si>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</si>
  <si>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</si>
  <si>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</si>
  <si>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</si>
  <si>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</si>
  <si>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</si>
  <si>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</si>
  <si>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</si>
  <si>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</si>
  <si>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</si>
  <si>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</si>
  <si>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</si>
  <si>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</si>
  <si>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</si>
  <si>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</si>
  <si>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</si>
  <si>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</si>
  <si>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</si>
  <si>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</si>
  <si>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</si>
  <si>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</si>
  <si>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</si>
  <si>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</si>
  <si>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</si>
  <si>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</si>
  <si>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</si>
  <si>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</si>
  <si>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</si>
  <si>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</si>
  <si>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</si>
  <si>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</si>
  <si>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</si>
  <si>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</si>
  <si>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</si>
  <si>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</si>
  <si>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</si>
  <si>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</si>
  <si>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</si>
  <si>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</si>
  <si>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</si>
  <si>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</si>
  <si>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</si>
  <si>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</si>
  <si>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</si>
  <si>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</si>
  <si>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</si>
  <si>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</si>
  <si>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</si>
  <si>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</si>
  <si>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</si>
  <si>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</si>
  <si>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</si>
  <si>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</si>
  <si>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</si>
  <si>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</si>
  <si>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</si>
  <si>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</si>
  <si>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</si>
  <si>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</si>
  <si>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</si>
  <si>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</si>
  <si>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</si>
  <si>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</si>
  <si>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</si>
  <si>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</si>
  <si>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</si>
  <si>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</si>
  <si>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</si>
  <si>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</si>
  <si>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</si>
  <si>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</si>
  <si>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</si>
  <si>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</si>
  <si>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</si>
  <si>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</si>
  <si>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</si>
  <si>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</si>
  <si>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</si>
  <si>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</si>
  <si>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</si>
  <si>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</si>
  <si>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</si>
  <si>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</si>
  <si>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</si>
  <si>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</si>
  <si>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</si>
  <si>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</si>
  <si>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</si>
  <si>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</si>
  <si>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</si>
  <si>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</si>
  <si>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</si>
  <si>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</si>
  <si>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</si>
  <si>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</si>
  <si>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</si>
  <si>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</si>
  <si>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</si>
  <si>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</si>
  <si>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</si>
  <si>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</si>
  <si>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</si>
  <si>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</si>
  <si>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</si>
  <si>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</si>
  <si>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</si>
  <si>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</si>
  <si>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</si>
  <si>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</si>
  <si>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</si>
  <si>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</si>
  <si>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</si>
  <si>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</si>
  <si>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</si>
  <si>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</si>
  <si>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</si>
  <si>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</si>
  <si>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</si>
  <si>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</si>
  <si>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</si>
  <si>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</si>
  <si>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</si>
  <si>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</si>
  <si>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</si>
  <si>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</si>
  <si>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</si>
  <si>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</si>
  <si>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</si>
  <si>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</si>
  <si>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</si>
  <si>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</si>
  <si>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</si>
  <si>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</si>
  <si>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</si>
  <si>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</si>
  <si>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</si>
  <si>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</si>
  <si>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</si>
  <si>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</si>
  <si>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</si>
  <si>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</si>
  <si>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</si>
  <si>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</si>
  <si>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</si>
  <si>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</si>
  <si>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</si>
  <si>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</si>
  <si>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</si>
  <si>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</si>
  <si>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</si>
  <si>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</si>
  <si>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</si>
  <si>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</si>
  <si>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</si>
  <si>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</si>
  <si>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</si>
  <si>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</si>
  <si>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</si>
  <si>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</si>
  <si>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</si>
  <si>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</si>
  <si>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</si>
  <si>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</si>
  <si>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</si>
  <si>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</si>
  <si>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</si>
  <si>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</si>
  <si>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</si>
  <si>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</si>
  <si>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</si>
  <si>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</si>
  <si>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</si>
  <si>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</si>
  <si>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</si>
  <si>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</si>
  <si>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</si>
  <si>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</si>
  <si>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</si>
  <si>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</si>
  <si>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</si>
  <si>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</si>
  <si>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</si>
  <si>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</si>
  <si>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</si>
  <si>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</si>
  <si>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</si>
  <si>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</si>
  <si>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</si>
  <si>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</si>
  <si>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</si>
  <si>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</si>
  <si>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</si>
  <si>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</si>
  <si>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</si>
  <si>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</si>
  <si>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</si>
  <si>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</si>
  <si>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</si>
  <si>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</si>
  <si>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</si>
  <si>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</si>
  <si>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</si>
  <si>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</si>
  <si>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</si>
  <si>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</si>
  <si>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</si>
  <si>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</si>
  <si>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</si>
  <si>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</si>
  <si>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</si>
  <si>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</si>
  <si>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</si>
  <si>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</si>
  <si>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</si>
  <si>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</si>
  <si>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</si>
  <si>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</si>
  <si>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</si>
  <si>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</si>
  <si>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</si>
  <si>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</si>
  <si>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</si>
  <si>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</si>
  <si>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</si>
  <si>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</si>
  <si>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</si>
  <si>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</si>
  <si>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</si>
  <si>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</si>
  <si>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</si>
  <si>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</si>
  <si>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</si>
  <si>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</si>
  <si>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</si>
  <si>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</si>
  <si>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</si>
  <si>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</si>
  <si>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</si>
  <si>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</si>
  <si>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</si>
  <si>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</si>
  <si>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</si>
  <si>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</si>
  <si>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</si>
  <si>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</si>
  <si>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</si>
  <si>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</si>
  <si>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</si>
  <si>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</si>
  <si>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</si>
  <si>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</si>
  <si>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</si>
  <si>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</si>
  <si>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</si>
  <si>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</si>
  <si>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</si>
  <si>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</si>
  <si>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</si>
  <si>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</si>
  <si>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</si>
  <si>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</si>
  <si>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</si>
  <si>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</si>
  <si>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</si>
  <si>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</si>
  <si>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</si>
  <si>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</si>
  <si>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</si>
  <si>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</si>
  <si>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</si>
  <si>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</si>
  <si>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</si>
  <si>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</si>
  <si>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</si>
  <si>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</si>
  <si>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</si>
  <si>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</si>
  <si>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</si>
  <si>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</si>
  <si>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</si>
  <si>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</si>
  <si>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</si>
  <si>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</si>
  <si>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</si>
  <si>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</si>
  <si>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</si>
  <si>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</si>
  <si>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</si>
  <si>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</si>
  <si>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</si>
  <si>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</si>
  <si>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</si>
  <si>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</si>
  <si>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</si>
  <si>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</si>
  <si>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</si>
  <si>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</si>
  <si>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</si>
  <si>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</si>
  <si>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</si>
  <si>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</si>
  <si>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</si>
  <si>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</si>
  <si>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</si>
  <si>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</si>
  <si>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</si>
  <si>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</si>
  <si>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</si>
  <si>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</si>
  <si>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</si>
  <si>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</si>
  <si>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</si>
  <si>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</si>
  <si>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</si>
  <si>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</si>
  <si>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</si>
  <si>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</si>
  <si>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</si>
  <si>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</si>
  <si>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</si>
  <si>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</si>
  <si>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</si>
  <si>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</si>
  <si>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</si>
  <si>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</si>
  <si>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</si>
  <si>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</si>
  <si>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</si>
  <si>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</si>
  <si>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</si>
  <si>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</si>
  <si>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</si>
  <si>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</si>
  <si>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</si>
  <si>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</si>
  <si>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</si>
  <si>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</si>
  <si>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</si>
  <si>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</si>
  <si>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</si>
  <si>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</si>
  <si>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</si>
  <si>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</si>
  <si>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</si>
  <si>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</si>
  <si>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</si>
  <si>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</si>
  <si>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</si>
  <si>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</si>
  <si>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</si>
  <si>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</si>
  <si>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</si>
  <si>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</si>
  <si>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</si>
  <si>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</si>
  <si>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</si>
  <si>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</si>
  <si>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</si>
  <si>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</si>
  <si>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</si>
  <si>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</si>
  <si>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</si>
  <si>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</si>
  <si>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</si>
  <si>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</si>
  <si>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</si>
  <si>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</si>
  <si>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</si>
  <si>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</si>
  <si>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</si>
  <si>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</si>
  <si>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</si>
  <si>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</si>
  <si>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</si>
  <si>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</si>
  <si>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</si>
  <si>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</si>
  <si>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</si>
  <si>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</si>
  <si>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</si>
  <si>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</si>
  <si>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</si>
  <si>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</si>
  <si>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</si>
  <si>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</si>
  <si>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</si>
  <si>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</si>
  <si>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</si>
  <si>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</si>
  <si>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</si>
  <si>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</si>
  <si>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</si>
  <si>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</si>
  <si>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</si>
  <si>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</si>
  <si>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</si>
  <si>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</si>
  <si>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</si>
  <si>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</si>
  <si>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</si>
  <si>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</si>
  <si>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</si>
  <si>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</si>
  <si>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</si>
  <si>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</si>
  <si>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</si>
  <si>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</si>
  <si>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</si>
  <si>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</si>
  <si>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</si>
  <si>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</si>
  <si>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</si>
  <si>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</si>
  <si>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</si>
  <si>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</si>
  <si>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</si>
  <si>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</si>
  <si>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</si>
  <si>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</si>
  <si>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</si>
  <si>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</si>
  <si>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</si>
  <si>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</si>
  <si>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</si>
  <si>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</si>
  <si>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</si>
  <si>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</si>
  <si>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</si>
  <si>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</si>
  <si>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</si>
  <si>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</si>
  <si>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</si>
  <si>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</si>
  <si>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</si>
  <si>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</si>
  <si>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</si>
  <si>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</si>
  <si>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</si>
  <si>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</si>
  <si>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</si>
  <si>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</si>
  <si>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</si>
  <si>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</si>
  <si>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</si>
  <si>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</si>
  <si>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</si>
  <si>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</si>
  <si>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</si>
  <si>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</si>
  <si>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</si>
  <si>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</si>
  <si>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</si>
  <si>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</si>
  <si>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</si>
  <si>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</si>
  <si>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</si>
  <si>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</si>
  <si>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</si>
  <si>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</si>
  <si>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</si>
  <si>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</si>
  <si>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</si>
  <si>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</si>
  <si>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</si>
  <si>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</si>
  <si>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</si>
  <si>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</si>
  <si>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</si>
  <si>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</si>
  <si>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</si>
  <si>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</si>
  <si>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</si>
  <si>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</si>
  <si>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</si>
  <si>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</si>
  <si>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</si>
  <si>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</si>
  <si>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</si>
  <si>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</si>
  <si>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</si>
  <si>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</si>
  <si>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</si>
  <si>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</si>
  <si>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</si>
  <si>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</si>
  <si>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</si>
  <si>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</si>
  <si>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</si>
  <si>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</si>
  <si>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</si>
  <si>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</si>
  <si>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</si>
  <si>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</si>
  <si>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</si>
  <si>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</si>
  <si>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</si>
  <si>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</si>
  <si>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</si>
  <si>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</si>
  <si>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</si>
  <si>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</si>
  <si>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</si>
  <si>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</si>
  <si>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</si>
  <si>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</si>
  <si>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</si>
  <si>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</si>
  <si>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</si>
  <si>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</si>
  <si>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</si>
  <si>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</si>
  <si>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</si>
  <si>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</si>
  <si>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</si>
  <si>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</si>
  <si>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</si>
  <si>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</si>
  <si>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</si>
  <si>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</si>
  <si>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</si>
  <si>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</si>
  <si>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</si>
  <si>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</si>
  <si>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</si>
  <si>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</si>
  <si>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</si>
  <si>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</si>
  <si>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</si>
  <si>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</si>
  <si>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</si>
  <si>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</si>
  <si>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</si>
  <si>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</si>
  <si>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</si>
  <si>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</si>
  <si>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</si>
  <si>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</si>
  <si>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</si>
  <si>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</si>
  <si>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</si>
  <si>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</si>
  <si>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</si>
  <si>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</si>
  <si>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</si>
  <si>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</si>
  <si>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</si>
  <si>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</si>
  <si>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</si>
  <si>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</si>
  <si>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</si>
  <si>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</si>
  <si>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</si>
  <si>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</si>
  <si>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</si>
  <si>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</si>
  <si>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</si>
  <si>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</si>
  <si>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</si>
  <si>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</si>
  <si>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</si>
  <si>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</si>
  <si>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</si>
  <si>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</si>
  <si>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</si>
  <si>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</si>
  <si>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</si>
  <si>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</si>
  <si>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</si>
  <si>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</si>
  <si>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</si>
  <si>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</si>
  <si>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</si>
  <si>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</si>
  <si>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</si>
  <si>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</si>
  <si>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</si>
  <si>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</si>
  <si>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</si>
  <si>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</si>
  <si>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</si>
  <si>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</si>
  <si>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</si>
  <si>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</si>
  <si>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</si>
  <si>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</si>
  <si>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</si>
  <si>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</si>
  <si>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</si>
  <si>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</si>
  <si>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</si>
  <si>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</si>
  <si>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</si>
  <si>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</si>
  <si>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</si>
  <si>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</si>
  <si>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</si>
  <si>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</si>
  <si>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</si>
  <si>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</si>
  <si>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</si>
  <si>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</si>
  <si>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</si>
  <si>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</si>
  <si>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</si>
  <si>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</si>
  <si>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</si>
  <si>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</si>
  <si>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</si>
  <si>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</si>
  <si>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</si>
  <si>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</si>
  <si>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</si>
  <si>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</si>
  <si>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</si>
  <si>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</si>
  <si>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</si>
  <si>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</si>
  <si>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</si>
  <si>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</si>
  <si>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</si>
  <si>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</si>
  <si>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</si>
  <si>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</si>
  <si>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</si>
  <si>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</si>
  <si>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</si>
  <si>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</si>
  <si>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</si>
  <si>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</si>
  <si>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</si>
  <si>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</si>
  <si>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</si>
  <si>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</si>
  <si>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</si>
  <si>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</si>
  <si>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</si>
  <si>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</si>
  <si>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</si>
  <si>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</si>
  <si>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</si>
  <si>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</si>
  <si>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</si>
  <si>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</si>
  <si>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</si>
  <si>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</si>
  <si>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</si>
  <si>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</si>
  <si>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</si>
  <si>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</si>
  <si>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</si>
  <si>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</si>
  <si>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</si>
  <si>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</si>
  <si>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</si>
  <si>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</si>
  <si>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</si>
  <si>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</si>
  <si>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</si>
  <si>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</si>
  <si>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</si>
  <si>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</si>
  <si>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</si>
  <si>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</si>
  <si>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</si>
  <si>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</si>
  <si>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</si>
  <si>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</si>
  <si>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</si>
  <si>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</si>
  <si>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</si>
  <si>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</si>
  <si>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</si>
  <si>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</si>
  <si>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</si>
  <si>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</si>
  <si>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</si>
  <si>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</si>
  <si>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</si>
  <si>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</si>
  <si>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</si>
  <si>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</si>
  <si>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</si>
  <si>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</si>
  <si>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</si>
  <si>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</si>
  <si>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</si>
  <si>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</si>
  <si>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</si>
  <si>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</si>
  <si>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</si>
  <si>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</si>
  <si>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</si>
  <si>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</si>
  <si>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</si>
  <si>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</si>
  <si>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</si>
  <si>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</si>
  <si>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</si>
  <si>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</si>
  <si>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</si>
  <si>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</si>
  <si>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</si>
  <si>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</si>
  <si>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</si>
  <si>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</si>
  <si>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</si>
  <si>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</si>
  <si>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</si>
  <si>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</si>
  <si>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</si>
  <si>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</si>
  <si>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</si>
  <si>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</si>
  <si>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</si>
  <si>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</si>
  <si>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</si>
  <si>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</si>
  <si>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</si>
  <si>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</si>
  <si>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</si>
  <si>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</si>
  <si>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</si>
  <si>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</si>
  <si>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</si>
  <si>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</si>
  <si>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</si>
  <si>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</si>
  <si>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</si>
  <si>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</si>
  <si>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</si>
  <si>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</si>
  <si>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</si>
  <si>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</si>
  <si>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</si>
  <si>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</si>
  <si>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</si>
  <si>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</si>
  <si>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</si>
  <si>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</si>
  <si>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</si>
  <si>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</si>
  <si>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</si>
  <si>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</si>
  <si>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</si>
  <si>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</si>
  <si>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</si>
  <si>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</si>
  <si>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</si>
  <si>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</si>
  <si>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</si>
  <si>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</si>
  <si>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</si>
  <si>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</si>
  <si>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</si>
  <si>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</si>
  <si>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</si>
  <si>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</si>
  <si>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</si>
  <si>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</si>
  <si>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</si>
  <si>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</si>
  <si>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</si>
  <si>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</si>
  <si>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</si>
  <si>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</si>
  <si>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</si>
  <si>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</si>
  <si>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</si>
  <si>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</si>
  <si>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</si>
  <si>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</si>
  <si>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</si>
  <si>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</si>
  <si>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</si>
  <si>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</si>
  <si>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</si>
  <si>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</si>
  <si>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</si>
  <si>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</si>
  <si>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</si>
  <si>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</si>
  <si>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</si>
  <si>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</si>
  <si>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</si>
  <si>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</si>
  <si>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</si>
  <si>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</si>
  <si>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</si>
  <si>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</si>
  <si>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</si>
  <si>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</si>
  <si>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</si>
  <si>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</si>
  <si>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</si>
  <si>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</si>
  <si>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</si>
  <si>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</si>
  <si>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</si>
  <si>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</si>
  <si>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</si>
  <si>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</si>
  <si>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</si>
  <si>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</si>
  <si>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</si>
  <si>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</si>
  <si>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</si>
  <si>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</si>
  <si>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</si>
  <si>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</si>
  <si>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</si>
  <si>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</si>
  <si>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</si>
  <si>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</si>
  <si>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</si>
  <si>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</si>
  <si>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</si>
  <si>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</si>
  <si>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</si>
  <si>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</si>
  <si>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</si>
  <si>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</si>
  <si>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</si>
  <si>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</si>
  <si>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</si>
  <si>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</si>
  <si>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</si>
  <si>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</si>
  <si>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</si>
  <si>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</si>
  <si>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</si>
  <si>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</si>
  <si>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</si>
  <si>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</si>
  <si>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</si>
  <si>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</si>
  <si>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</si>
  <si>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</si>
  <si>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</si>
  <si>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</si>
  <si>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</si>
  <si>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</si>
  <si>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</si>
  <si>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</si>
  <si>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</si>
  <si>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</si>
  <si>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</si>
  <si>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</si>
  <si>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</si>
  <si>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</si>
  <si>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</si>
  <si>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</si>
  <si>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</si>
  <si>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</si>
  <si>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</si>
  <si>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</si>
  <si>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</si>
  <si>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</si>
  <si>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</si>
  <si>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</si>
  <si>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</si>
  <si>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</si>
  <si>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</si>
  <si>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</si>
  <si>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</si>
  <si>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</si>
  <si>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</si>
  <si>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</si>
  <si>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</si>
  <si>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</si>
  <si>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</si>
  <si>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</si>
  <si>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</si>
  <si>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</si>
  <si>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</si>
  <si>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</si>
  <si>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</si>
  <si>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</si>
  <si>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</si>
  <si>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</si>
  <si>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</si>
  <si>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</si>
  <si>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</si>
  <si>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</si>
  <si>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</si>
  <si>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</si>
  <si>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</si>
  <si>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</si>
  <si>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</si>
  <si>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</si>
  <si>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</si>
  <si>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</si>
  <si>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</si>
  <si>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</si>
  <si>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</si>
  <si>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</si>
  <si>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</si>
  <si>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</si>
  <si>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</si>
  <si>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</si>
  <si>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</si>
  <si>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</si>
  <si>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</si>
  <si>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</si>
  <si>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</si>
  <si>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</si>
  <si>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</si>
  <si>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</si>
  <si>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</si>
  <si>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</si>
  <si>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</si>
  <si>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</si>
  <si>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</si>
  <si>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</si>
  <si>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</si>
  <si>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</si>
  <si>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</si>
  <si>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</si>
  <si>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</si>
  <si>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</si>
  <si>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</si>
  <si>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</si>
  <si>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</si>
  <si>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</si>
  <si>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</si>
  <si>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</si>
  <si>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</si>
  <si>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</si>
  <si>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</si>
  <si>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</si>
  <si>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</si>
  <si>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</si>
  <si>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</si>
  <si>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</si>
  <si>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</si>
  <si>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</si>
  <si>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</si>
  <si>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</si>
  <si>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</si>
  <si>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</si>
  <si>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</si>
  <si>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</si>
  <si>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</si>
  <si>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</si>
  <si>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</si>
  <si>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</si>
  <si>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</si>
  <si>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</si>
  <si>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</si>
  <si>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</si>
  <si>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</si>
  <si>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</si>
  <si>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</si>
  <si>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</si>
  <si>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</si>
  <si>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</si>
  <si>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</si>
  <si>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</si>
  <si>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</si>
  <si>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</si>
  <si>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</si>
  <si>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</si>
  <si>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</si>
  <si>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</si>
  <si>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</si>
  <si>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</si>
  <si>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</si>
  <si>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</si>
  <si>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</si>
  <si>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</si>
  <si>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</si>
  <si>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</si>
  <si>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</si>
  <si>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</si>
  <si>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</si>
  <si>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</si>
  <si>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</si>
  <si>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</si>
  <si>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</si>
  <si>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</si>
  <si>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</si>
  <si>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</si>
  <si>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</si>
  <si>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</si>
  <si>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</si>
  <si>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</si>
  <si>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</si>
  <si>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</si>
  <si>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</si>
  <si>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</si>
  <si>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</si>
  <si>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</si>
  <si>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</si>
  <si>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</si>
  <si>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</si>
  <si>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</si>
  <si>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</si>
  <si>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</si>
  <si>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</si>
  <si>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</si>
  <si>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</si>
  <si>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</si>
  <si>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</si>
  <si>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</si>
  <si>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</si>
  <si>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</si>
  <si>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</si>
  <si>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</si>
  <si>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</si>
  <si>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</si>
  <si>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</si>
  <si>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</si>
  <si>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</si>
  <si>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</si>
  <si>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</si>
  <si>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</si>
  <si>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</si>
  <si>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</si>
  <si>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</si>
  <si>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</si>
  <si>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</si>
  <si>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</si>
  <si>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</si>
  <si>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</si>
  <si>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</si>
  <si>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</si>
  <si>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</si>
  <si>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</si>
  <si>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</si>
  <si>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</si>
  <si>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</si>
  <si>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</si>
  <si>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</si>
  <si>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</si>
  <si>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</si>
  <si>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</si>
  <si>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</si>
  <si>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</si>
  <si>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</si>
  <si>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</si>
  <si>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</si>
  <si>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</si>
  <si>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</si>
  <si>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</si>
  <si>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</si>
  <si>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</si>
  <si>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</si>
  <si>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</si>
  <si>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</si>
  <si>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</si>
  <si>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</si>
  <si>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</si>
  <si>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</si>
  <si>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</si>
  <si>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</si>
  <si>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</si>
  <si>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</si>
  <si>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</si>
  <si>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</si>
  <si>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</si>
  <si>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</si>
  <si>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</si>
  <si>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</si>
  <si>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</si>
  <si>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</si>
  <si>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</si>
  <si>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</si>
  <si>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</si>
  <si>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</si>
  <si>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</si>
  <si>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</si>
  <si>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</si>
  <si>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</si>
  <si>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</si>
  <si>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</si>
  <si>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</si>
  <si>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</si>
  <si>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</si>
  <si>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</si>
  <si>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</si>
  <si>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</si>
  <si>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</si>
  <si>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</si>
  <si>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</si>
  <si>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</si>
  <si>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</si>
  <si>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</si>
  <si>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</si>
  <si>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</si>
  <si>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</si>
  <si>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</si>
  <si>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</si>
  <si>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</si>
  <si>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</si>
  <si>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</si>
  <si>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</si>
  <si>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</si>
  <si>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</si>
  <si>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</si>
  <si>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</si>
  <si>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</si>
  <si>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</si>
  <si>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</si>
  <si>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</si>
  <si>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</si>
  <si>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</si>
  <si>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</si>
  <si>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</si>
  <si>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</si>
  <si>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</si>
  <si>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</si>
  <si>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</si>
  <si>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</si>
  <si>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</si>
  <si>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</si>
  <si>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</si>
  <si>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</si>
  <si>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</si>
  <si>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</si>
  <si>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</si>
  <si>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</si>
  <si>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</si>
  <si>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</si>
  <si>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</si>
  <si>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</si>
  <si>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</si>
  <si>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</si>
  <si>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</si>
  <si>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</si>
  <si>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</si>
  <si>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</si>
  <si>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</si>
  <si>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</si>
  <si>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</si>
  <si>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</si>
  <si>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</si>
  <si>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</si>
  <si>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</si>
  <si>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</si>
  <si>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</si>
  <si>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</si>
  <si>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</si>
  <si>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</si>
  <si>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</si>
  <si>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</si>
  <si>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</si>
  <si>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</si>
  <si>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</si>
  <si>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</si>
  <si>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</si>
  <si>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</si>
  <si>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</si>
  <si>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</si>
  <si>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</si>
  <si>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</si>
  <si>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</si>
  <si>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</si>
  <si>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</si>
  <si>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</si>
  <si>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</si>
  <si>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</si>
  <si>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</si>
  <si>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</si>
  <si>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</si>
  <si>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</si>
  <si>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</si>
  <si>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</si>
  <si>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</si>
  <si>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</si>
  <si>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</si>
  <si>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</si>
  <si>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</si>
  <si>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</si>
  <si>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</si>
  <si>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</si>
  <si>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</si>
  <si>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</si>
  <si>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</si>
  <si>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</si>
  <si>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</si>
  <si>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</si>
  <si>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</si>
  <si>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</si>
  <si>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</si>
  <si>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</si>
  <si>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</si>
  <si>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</si>
  <si>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</si>
  <si>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</si>
  <si>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</si>
  <si>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</si>
  <si>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</si>
  <si>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</si>
  <si>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</si>
  <si>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</si>
  <si>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</si>
  <si>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</si>
  <si>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</si>
  <si>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</si>
  <si>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</si>
  <si>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</si>
  <si>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</si>
  <si>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</si>
  <si>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</si>
  <si>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</si>
  <si>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</si>
  <si>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</si>
  <si>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</si>
  <si>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</si>
  <si>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</si>
  <si>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</si>
  <si>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</si>
  <si>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</si>
  <si>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</si>
  <si>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</si>
  <si>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</si>
  <si>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</si>
  <si>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</si>
  <si>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</si>
  <si>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</si>
  <si>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</si>
  <si>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</si>
  <si>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</si>
  <si>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</si>
  <si>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</si>
  <si>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</si>
  <si>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</si>
  <si>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</si>
  <si>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</si>
  <si>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</si>
  <si>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</si>
  <si>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</si>
  <si>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</si>
  <si>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</si>
  <si>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</si>
  <si>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</si>
  <si>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</si>
  <si>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</si>
  <si>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</si>
  <si>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</si>
  <si>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</si>
  <si>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</si>
  <si>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</si>
  <si>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</si>
  <si>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</si>
  <si>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</si>
  <si>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</si>
  <si>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</si>
  <si>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</si>
  <si>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</si>
  <si>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</si>
  <si>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</si>
  <si>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</si>
  <si>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</si>
  <si>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</si>
  <si>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</si>
  <si>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</si>
  <si>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</si>
  <si>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</si>
  <si>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</si>
  <si>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</si>
  <si>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</si>
  <si>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</si>
  <si>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</si>
  <si>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</si>
  <si>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</si>
  <si>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</si>
  <si>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</si>
  <si>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</si>
  <si>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</si>
  <si>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</si>
  <si>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</si>
  <si>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</si>
  <si>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</si>
  <si>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</si>
  <si>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</si>
  <si>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</si>
  <si>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</si>
  <si>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</si>
  <si>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</si>
  <si>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</si>
  <si>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</si>
  <si>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</si>
  <si>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</si>
  <si>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</si>
  <si>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</si>
  <si>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</si>
  <si>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</si>
  <si>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</si>
  <si>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</si>
  <si>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</si>
  <si>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</si>
  <si>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</si>
  <si>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</si>
  <si>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</si>
  <si>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</si>
  <si>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</si>
  <si>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</si>
  <si>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</si>
  <si>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</si>
  <si>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</si>
  <si>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</si>
  <si>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</si>
  <si>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</si>
  <si>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</si>
  <si>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</si>
  <si>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</si>
  <si>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</si>
  <si>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</si>
  <si>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</si>
  <si>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</si>
  <si>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</si>
  <si>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</si>
  <si>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</si>
  <si>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</si>
  <si>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</si>
  <si>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</si>
  <si>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</si>
  <si>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</si>
  <si>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</si>
  <si>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</si>
  <si>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</si>
  <si>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</si>
  <si>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</si>
  <si>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</si>
  <si>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</si>
  <si>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</si>
  <si>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</si>
  <si>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</si>
  <si>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</si>
  <si>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</si>
  <si>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</si>
  <si>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</si>
  <si>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</si>
  <si>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</si>
  <si>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</si>
  <si>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</si>
  <si>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</si>
  <si>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</si>
  <si>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</si>
  <si>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</si>
  <si>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</si>
  <si>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</si>
  <si>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</si>
  <si>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</si>
  <si>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</si>
  <si>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</si>
  <si>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</si>
  <si>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</si>
  <si>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</si>
  <si>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</si>
  <si>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</si>
  <si>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</si>
  <si>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</si>
  <si>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</si>
  <si>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</si>
  <si>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</si>
  <si>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</si>
  <si>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</si>
  <si>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</si>
  <si>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</si>
  <si>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</si>
  <si>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</si>
  <si>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</si>
  <si>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</si>
  <si>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</si>
  <si>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</si>
  <si>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</si>
  <si>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</si>
  <si>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</si>
  <si>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</si>
  <si>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</si>
  <si>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</si>
  <si>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</si>
  <si>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</si>
  <si>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</si>
  <si>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</si>
  <si>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</si>
  <si>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</si>
  <si>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</si>
  <si>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</si>
  <si>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</si>
  <si>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</si>
  <si>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</si>
  <si>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</si>
  <si>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</si>
  <si>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</si>
  <si>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</si>
  <si>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</si>
  <si>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</si>
  <si>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</si>
  <si>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</si>
  <si>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</si>
  <si>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</si>
  <si>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</si>
  <si>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</si>
  <si>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</si>
  <si>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</si>
  <si>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</si>
  <si>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</si>
  <si>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</si>
  <si>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</si>
  <si>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</si>
  <si>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</si>
  <si>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</si>
  <si>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</si>
  <si>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</si>
  <si>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</si>
  <si>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</si>
  <si>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</si>
  <si>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</si>
  <si>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</si>
  <si>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</si>
  <si>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</si>
  <si>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</si>
  <si>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</si>
  <si>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</si>
  <si>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</si>
  <si>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</si>
  <si>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</si>
  <si>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</si>
  <si>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</si>
  <si>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</si>
  <si>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</si>
  <si>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</si>
  <si>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</si>
  <si>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</si>
  <si>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</si>
  <si>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</si>
  <si>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</si>
  <si>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</si>
  <si>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</si>
  <si>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</si>
  <si>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</si>
  <si>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</si>
  <si>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</si>
  <si>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</si>
  <si>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</si>
  <si>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</si>
  <si>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</si>
  <si>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</si>
  <si>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</si>
  <si>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</si>
  <si>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</si>
  <si>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</si>
  <si>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</si>
  <si>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</si>
  <si>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</si>
  <si>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</si>
  <si>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</si>
  <si>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</si>
  <si>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</si>
  <si>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</si>
  <si>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</si>
  <si>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</si>
  <si>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</si>
  <si>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</si>
  <si>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</si>
  <si>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</si>
  <si>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</si>
  <si>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</si>
  <si>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</si>
  <si>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</si>
  <si>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</si>
  <si>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</si>
  <si>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</si>
  <si>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</si>
  <si>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</si>
  <si>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</si>
  <si>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</si>
  <si>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</si>
  <si>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</si>
  <si>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</si>
  <si>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</si>
  <si>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</si>
  <si>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</si>
  <si>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</si>
  <si>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</si>
  <si>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</si>
  <si>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</si>
  <si>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</si>
  <si>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</si>
  <si>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</si>
  <si>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</si>
  <si>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</si>
  <si>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</si>
  <si>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</si>
  <si>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</si>
  <si>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</si>
  <si>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</si>
  <si>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</si>
  <si>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</si>
  <si>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</si>
  <si>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</si>
  <si>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</si>
  <si>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</si>
  <si>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</si>
  <si>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</si>
  <si>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</si>
  <si>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</si>
  <si>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</si>
  <si>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</si>
  <si>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</si>
  <si>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</si>
  <si>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</si>
  <si>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</si>
  <si>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</si>
  <si>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</si>
  <si>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</si>
  <si>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</si>
  <si>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</si>
  <si>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</si>
  <si>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</si>
  <si>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</si>
  <si>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</si>
  <si>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</si>
  <si>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</si>
  <si>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</si>
  <si>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</si>
  <si>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</si>
  <si>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</si>
  <si>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</si>
  <si>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</si>
  <si>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</si>
  <si>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</si>
  <si>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</si>
  <si>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</si>
  <si>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</si>
  <si>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</si>
  <si>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</si>
  <si>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</si>
  <si>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</si>
  <si>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</si>
  <si>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</si>
  <si>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</si>
  <si>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</si>
  <si>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</si>
  <si>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</si>
  <si>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</si>
  <si>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</si>
  <si>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</si>
  <si>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</si>
  <si>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</si>
  <si>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</si>
  <si>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</si>
  <si>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</si>
  <si>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</si>
  <si>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</si>
  <si>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</si>
  <si>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</si>
  <si>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</si>
  <si>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</si>
  <si>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</si>
  <si>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</si>
  <si>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</si>
  <si>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</si>
  <si>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</si>
  <si>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</si>
  <si>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</si>
  <si>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</si>
  <si>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</si>
  <si>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</si>
  <si>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</si>
  <si>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</si>
  <si>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</si>
  <si>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</si>
  <si>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</si>
  <si>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</si>
  <si>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</si>
  <si>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</si>
  <si>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</si>
  <si>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</si>
  <si>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</si>
  <si>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</si>
  <si>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</si>
  <si>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</si>
  <si>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</si>
  <si>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</si>
  <si>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</si>
  <si>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</si>
  <si>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</si>
  <si>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</si>
  <si>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</si>
  <si>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</si>
  <si>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</si>
  <si>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</si>
  <si>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</si>
  <si>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</si>
  <si>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</si>
  <si>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</si>
  <si>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</si>
  <si>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</si>
  <si>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</si>
  <si>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</si>
  <si>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</si>
  <si>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</si>
  <si>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</si>
  <si>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</si>
  <si>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</si>
  <si>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</si>
  <si>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</si>
  <si>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</si>
  <si>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</si>
  <si>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</si>
  <si>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</si>
  <si>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</si>
  <si>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</si>
  <si>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</si>
  <si>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</si>
  <si>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</si>
  <si>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</si>
  <si>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</si>
  <si>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</si>
  <si>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</si>
  <si>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</si>
  <si>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</si>
  <si>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</si>
  <si>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</si>
  <si>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</si>
  <si>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</si>
  <si>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</si>
  <si>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</si>
  <si>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</si>
  <si>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</si>
  <si>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</si>
  <si>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</si>
  <si>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</si>
  <si>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</si>
  <si>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</si>
  <si>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</si>
  <si>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</si>
  <si>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</si>
  <si>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</si>
  <si>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</si>
  <si>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</si>
  <si>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</si>
  <si>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</si>
  <si>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</si>
  <si>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</si>
  <si>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</si>
  <si>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</si>
  <si>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</si>
  <si>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</si>
  <si>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</si>
  <si>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</si>
  <si>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</si>
  <si>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</si>
  <si>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</si>
  <si>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</si>
  <si>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</si>
  <si>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</si>
  <si>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</si>
  <si>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</si>
  <si>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</si>
  <si>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</si>
  <si>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</si>
  <si>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</si>
  <si>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</si>
  <si>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</si>
  <si>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</si>
  <si>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</si>
  <si>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</si>
  <si>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</si>
  <si>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</si>
  <si>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</si>
  <si>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</si>
  <si>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</si>
  <si>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</si>
  <si>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</si>
  <si>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</si>
  <si>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</si>
  <si>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</si>
  <si>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</si>
  <si>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</si>
  <si>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</si>
  <si>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</si>
  <si>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</si>
  <si>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</si>
  <si>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</si>
  <si>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</si>
  <si>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</si>
  <si>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</si>
  <si>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</si>
  <si>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</si>
  <si>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</si>
  <si>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</si>
  <si>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</si>
  <si>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</si>
  <si>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</si>
  <si>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</si>
  <si>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</si>
  <si>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</si>
  <si>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</si>
  <si>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</si>
  <si>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</si>
  <si>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</si>
  <si>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</si>
  <si>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</si>
  <si>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</si>
  <si>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</si>
  <si>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</si>
  <si>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</si>
  <si>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</si>
  <si>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</si>
  <si>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</si>
  <si>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</si>
  <si>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</si>
  <si>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</si>
  <si>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</si>
  <si>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</si>
  <si>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</si>
  <si>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</si>
  <si>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</si>
  <si>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</si>
  <si>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</si>
  <si>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</si>
  <si>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</si>
  <si>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</si>
  <si>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</si>
  <si>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</si>
  <si>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</si>
  <si>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</si>
  <si>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</si>
  <si>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</si>
  <si>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</si>
  <si>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</si>
  <si>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</si>
  <si>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</si>
  <si>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</si>
  <si>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</si>
  <si>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</si>
  <si>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</si>
  <si>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</si>
  <si>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</si>
  <si>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</si>
  <si>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</si>
  <si>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</si>
  <si>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</si>
  <si>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</si>
  <si>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</si>
  <si>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</si>
  <si>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</si>
  <si>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</si>
  <si>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</si>
  <si>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</si>
  <si>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</si>
  <si>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</si>
  <si>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</si>
  <si>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</si>
  <si>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</si>
  <si>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</si>
  <si>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</si>
  <si>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</si>
  <si>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</si>
  <si>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</si>
  <si>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</si>
  <si>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</si>
  <si>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</si>
  <si>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</si>
  <si>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</si>
  <si>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</si>
  <si>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</si>
  <si>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</si>
  <si>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</si>
  <si>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</si>
  <si>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</si>
  <si>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</si>
  <si>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</si>
  <si>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</si>
  <si>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</si>
  <si>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</si>
  <si>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</si>
  <si>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</si>
  <si>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</si>
  <si>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</si>
  <si>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</si>
  <si>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</si>
  <si>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</si>
  <si>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</si>
  <si>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</si>
  <si>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</si>
  <si>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</si>
  <si>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</si>
  <si>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</si>
  <si>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</si>
  <si>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</si>
  <si>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</si>
  <si>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</si>
  <si>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</si>
  <si>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</si>
  <si>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</si>
  <si>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</si>
  <si>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</si>
  <si>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</si>
  <si>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</si>
  <si>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</si>
  <si>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</si>
  <si>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</si>
  <si>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</si>
  <si>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</si>
  <si>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</si>
  <si>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</si>
  <si>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</si>
  <si>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</si>
  <si>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</si>
  <si>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</si>
  <si>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</si>
  <si>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</si>
  <si>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</si>
  <si>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</si>
  <si>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</si>
  <si>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</si>
  <si>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</si>
  <si>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</si>
  <si>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</si>
  <si>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</si>
  <si>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</si>
  <si>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</si>
  <si>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</si>
  <si>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</si>
  <si>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</si>
  <si>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</si>
  <si>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</si>
  <si>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</si>
  <si>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</si>
  <si>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</si>
  <si>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</si>
  <si>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</si>
  <si>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</si>
  <si>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</si>
  <si>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</si>
  <si>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</si>
  <si>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</si>
  <si>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</si>
  <si>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</si>
  <si>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</si>
  <si>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</si>
  <si>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</si>
  <si>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</si>
  <si>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</si>
  <si>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</si>
  <si>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</si>
  <si>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</si>
  <si>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</si>
  <si>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</si>
  <si>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</si>
  <si>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</si>
  <si>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</si>
  <si>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</si>
  <si>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</si>
  <si>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</si>
  <si>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</si>
  <si>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</si>
  <si>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</si>
  <si>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</si>
  <si>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</si>
  <si>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</si>
  <si>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</si>
  <si>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</si>
  <si>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</si>
  <si>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</si>
  <si>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</si>
  <si>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</si>
  <si>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</si>
  <si>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</si>
  <si>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</si>
  <si>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</si>
  <si>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</si>
  <si>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</si>
  <si>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</si>
  <si>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</si>
  <si>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</si>
  <si>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</si>
  <si>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</si>
  <si>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</si>
  <si>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</si>
  <si>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</si>
  <si>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</si>
  <si>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</si>
  <si>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</si>
  <si>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</si>
  <si>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</si>
  <si>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</si>
  <si>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</si>
  <si>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</si>
  <si>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</si>
  <si>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</si>
  <si>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</si>
  <si>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</si>
  <si>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</si>
  <si>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</si>
  <si>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</si>
  <si>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</si>
  <si>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</si>
  <si>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</si>
  <si>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</si>
  <si>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</si>
  <si>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</si>
  <si>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</si>
  <si>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</si>
  <si>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</si>
  <si>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</si>
  <si>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</si>
  <si>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</si>
  <si>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</si>
  <si>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</si>
  <si>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</si>
  <si>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</si>
  <si>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</si>
  <si>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</si>
  <si>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</si>
  <si>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</si>
  <si>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</si>
  <si>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</si>
  <si>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</si>
  <si>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</si>
  <si>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</si>
  <si>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</si>
  <si>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</si>
  <si>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</si>
  <si>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</si>
  <si>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</si>
  <si>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</si>
  <si>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</si>
  <si>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</si>
  <si>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</si>
  <si>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</si>
  <si>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</si>
  <si>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</si>
  <si>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</si>
  <si>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</si>
  <si>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</si>
  <si>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</si>
  <si>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</si>
  <si>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</si>
  <si>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</si>
  <si>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</si>
  <si>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</si>
  <si>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</si>
  <si>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</si>
  <si>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</si>
  <si>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</si>
  <si>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</si>
  <si>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</si>
  <si>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</si>
  <si>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</si>
  <si>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</si>
  <si>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</si>
  <si>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</si>
  <si>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</si>
  <si>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</si>
  <si>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</si>
  <si>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</si>
  <si>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</si>
  <si>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</si>
  <si>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</si>
  <si>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</si>
  <si>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</si>
  <si>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</si>
  <si>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</si>
  <si>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</si>
  <si>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</si>
  <si>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</si>
  <si>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</si>
  <si>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</si>
  <si>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</si>
  <si>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</si>
  <si>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</si>
  <si>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</si>
  <si>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</si>
  <si>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</si>
  <si>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</si>
  <si>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</si>
  <si>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</si>
  <si>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</si>
  <si>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</si>
  <si>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</si>
  <si>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</si>
  <si>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</si>
  <si>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</si>
  <si>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</si>
  <si>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</si>
  <si>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</si>
  <si>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</si>
  <si>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</si>
  <si>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</si>
  <si>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</si>
  <si>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</si>
  <si>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</si>
  <si>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</si>
  <si>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</si>
  <si>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</si>
  <si>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</si>
  <si>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</si>
  <si>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</si>
  <si>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</si>
  <si>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</si>
  <si>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</si>
  <si>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</si>
  <si>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</si>
  <si>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</si>
  <si>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</si>
  <si>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</si>
  <si>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</si>
  <si>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</si>
  <si>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</si>
  <si>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</si>
  <si>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</si>
  <si>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</si>
  <si>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</si>
  <si>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</si>
  <si>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</si>
  <si>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</si>
  <si>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</si>
  <si>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</si>
  <si>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</si>
  <si>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</si>
  <si>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</si>
  <si>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</si>
  <si>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</si>
  <si>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</si>
  <si>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</si>
  <si>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</si>
  <si>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</si>
  <si>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</si>
  <si>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</si>
  <si>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</si>
  <si>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</si>
  <si>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</si>
  <si>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</si>
  <si>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</si>
  <si>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</si>
  <si>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</si>
  <si>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</si>
  <si>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</si>
  <si>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</si>
  <si>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</si>
  <si>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</si>
  <si>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</si>
  <si>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</si>
  <si>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</si>
  <si>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</si>
  <si>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</si>
  <si>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</si>
  <si>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</si>
  <si>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</si>
  <si>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</si>
  <si>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</si>
  <si>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</si>
  <si>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</si>
  <si>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</si>
  <si>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</si>
  <si>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</si>
  <si>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</si>
  <si>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</si>
  <si>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</si>
  <si>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</si>
  <si>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</si>
  <si>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</si>
  <si>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</si>
  <si>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</si>
  <si>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</si>
  <si>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</si>
  <si>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</si>
  <si>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</si>
  <si>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</si>
  <si>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</si>
  <si>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</si>
  <si>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</si>
  <si>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</si>
  <si>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</si>
  <si>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</si>
  <si>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</si>
  <si>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</si>
  <si>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</si>
  <si>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</si>
  <si>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</si>
  <si>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</si>
  <si>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</si>
  <si>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</si>
  <si>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</si>
  <si>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</si>
  <si>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</si>
  <si>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</si>
  <si>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</si>
  <si>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</si>
  <si>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</si>
  <si>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</si>
  <si>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</si>
  <si>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</si>
  <si>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</si>
  <si>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</si>
  <si>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</si>
  <si>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</si>
  <si>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</si>
  <si>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</si>
  <si>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</si>
  <si>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</si>
  <si>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</si>
  <si>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</si>
  <si>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</si>
  <si>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</si>
  <si>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</si>
  <si>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</si>
  <si>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</si>
  <si>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</si>
  <si>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</si>
  <si>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</si>
  <si>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</si>
  <si>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</si>
  <si>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</si>
  <si>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</si>
  <si>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</si>
  <si>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</si>
  <si>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</si>
  <si>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</si>
  <si>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</si>
  <si>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</si>
  <si>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</si>
  <si>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</si>
  <si>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</si>
  <si>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</si>
  <si>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</si>
  <si>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</si>
  <si>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</si>
  <si>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</si>
  <si>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</si>
  <si>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</si>
  <si>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</si>
  <si>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</si>
  <si>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</si>
  <si>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</si>
  <si>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</si>
  <si>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</si>
  <si>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</si>
  <si>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</si>
  <si>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</si>
  <si>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</si>
  <si>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</si>
  <si>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</si>
  <si>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</si>
  <si>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</si>
  <si>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</si>
  <si>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</si>
  <si>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</si>
  <si>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</si>
  <si>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</si>
  <si>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</si>
  <si>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</si>
  <si>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</si>
  <si>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</si>
  <si>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</si>
  <si>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</si>
  <si>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</si>
  <si>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</si>
  <si>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</si>
  <si>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</si>
  <si>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</si>
  <si>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</si>
  <si>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</si>
  <si>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</si>
  <si>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</si>
  <si>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</si>
  <si>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</si>
  <si>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</si>
  <si>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</si>
  <si>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</si>
  <si>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</si>
  <si>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</si>
  <si>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</si>
  <si>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</si>
  <si>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</si>
  <si>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</si>
  <si>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</si>
  <si>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</si>
  <si>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</si>
  <si>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</si>
  <si>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</si>
  <si>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</si>
  <si>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</si>
  <si>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</si>
  <si>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</si>
  <si>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</si>
  <si>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</si>
  <si>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</si>
  <si>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</si>
  <si>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</si>
  <si>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</si>
  <si>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</si>
  <si>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</si>
  <si>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</si>
  <si>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</si>
  <si>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</si>
  <si>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</si>
  <si>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</si>
  <si>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</si>
  <si>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</si>
  <si>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</si>
  <si>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</si>
  <si>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</si>
  <si>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</si>
  <si>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</si>
  <si>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</si>
  <si>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</si>
  <si>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</si>
  <si>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</si>
  <si>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</si>
  <si>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</si>
  <si>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</si>
  <si>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</si>
  <si>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</si>
  <si>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</si>
  <si>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</si>
  <si>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</si>
  <si>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</si>
  <si>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</si>
  <si>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</si>
  <si>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</si>
  <si>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</si>
  <si>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</si>
  <si>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</si>
  <si>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</si>
  <si>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</si>
  <si>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</si>
  <si>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</si>
  <si>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</si>
  <si>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</si>
  <si>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</si>
  <si>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</si>
  <si>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</si>
  <si>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</si>
  <si>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</si>
  <si>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</si>
  <si>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</si>
  <si>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</si>
  <si>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</si>
  <si>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</si>
  <si>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</si>
  <si>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</si>
  <si>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</si>
  <si>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</si>
  <si>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</si>
  <si>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</si>
  <si>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</si>
  <si>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</si>
  <si>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</si>
  <si>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</si>
  <si>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</si>
  <si>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</si>
  <si>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</si>
  <si>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</si>
  <si>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</si>
  <si>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</si>
  <si>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</si>
  <si>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</si>
  <si>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</si>
  <si>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</si>
  <si>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</si>
  <si>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</si>
  <si>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</si>
  <si>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</si>
  <si>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</si>
  <si>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</si>
  <si>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</si>
  <si>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</si>
  <si>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</si>
  <si>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</si>
  <si>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</si>
  <si>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</si>
  <si>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</si>
  <si>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</si>
  <si>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</si>
  <si>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</si>
  <si>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</si>
  <si>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</si>
  <si>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</si>
  <si>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</si>
  <si>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</si>
  <si>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</si>
  <si>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</si>
  <si>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</si>
  <si>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</si>
  <si>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</si>
  <si>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</si>
  <si>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</si>
  <si>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</si>
  <si>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</si>
  <si>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</si>
  <si>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</si>
  <si>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</si>
  <si>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</si>
  <si>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</si>
  <si>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</si>
  <si>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</si>
  <si>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</si>
  <si>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</si>
  <si>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</si>
  <si>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</si>
  <si>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</si>
  <si>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</si>
  <si>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</si>
  <si>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</si>
  <si>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</si>
  <si>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</si>
  <si>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</si>
  <si>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</si>
  <si>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</si>
  <si>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</si>
  <si>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</si>
  <si>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</si>
  <si>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</si>
  <si>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</si>
  <si>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</si>
  <si>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</si>
  <si>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</si>
  <si>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</si>
  <si>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</si>
  <si>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</si>
  <si>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</si>
  <si>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</si>
  <si>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</si>
  <si>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</si>
  <si>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</si>
  <si>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</si>
  <si>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</si>
  <si>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</si>
  <si>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</si>
  <si>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</si>
  <si>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</si>
  <si>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</si>
  <si>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</si>
  <si>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</si>
  <si>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</si>
  <si>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</si>
  <si>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</si>
  <si>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</si>
  <si>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</si>
  <si>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</si>
  <si>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</si>
  <si>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</si>
  <si>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</si>
  <si>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</si>
  <si>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</si>
  <si>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</si>
  <si>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</si>
  <si>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</si>
  <si>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</si>
  <si>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</si>
  <si>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</si>
  <si>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</si>
  <si>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</si>
  <si>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</si>
  <si>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</si>
  <si>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</si>
  <si>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</si>
  <si>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</si>
  <si>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</si>
  <si>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</si>
  <si>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</si>
  <si>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</si>
  <si>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</si>
  <si>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</si>
  <si>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</si>
  <si>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</si>
  <si>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</si>
  <si>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</si>
  <si>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</si>
  <si>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</si>
  <si>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</si>
  <si>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</si>
  <si>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</si>
  <si>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</si>
  <si>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</si>
  <si>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</si>
  <si>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</si>
  <si>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</si>
  <si>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</si>
  <si>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</si>
  <si>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</si>
  <si>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</si>
  <si>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</si>
  <si>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</si>
  <si>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</si>
  <si>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</si>
  <si>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</si>
  <si>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</si>
  <si>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</si>
  <si>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</si>
  <si>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</si>
  <si>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</si>
  <si>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</si>
  <si>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</si>
  <si>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</si>
  <si>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</si>
  <si>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</si>
  <si>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</si>
  <si>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</si>
  <si>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</si>
  <si>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</si>
  <si>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</si>
  <si>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</si>
  <si>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</si>
  <si>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</si>
  <si>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</si>
  <si>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</si>
  <si>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</si>
  <si>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</si>
  <si>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</si>
  <si>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</si>
  <si>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</si>
  <si>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</si>
  <si>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</si>
  <si>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</si>
  <si>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</si>
  <si>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</si>
  <si>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</si>
  <si>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</si>
  <si>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</si>
  <si>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</si>
  <si>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</si>
  <si>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</si>
  <si>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</si>
  <si>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</si>
  <si>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</si>
  <si>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</si>
  <si>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</si>
  <si>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</si>
  <si>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</si>
  <si>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</si>
  <si>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</si>
  <si>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</si>
  <si>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</si>
  <si>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</si>
  <si>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</si>
  <si>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</si>
  <si>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</si>
  <si>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</si>
  <si>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</si>
  <si>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</si>
  <si>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</si>
  <si>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</si>
  <si>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</si>
  <si>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</si>
  <si>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</si>
  <si>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</si>
  <si>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</si>
  <si>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</si>
  <si>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</si>
  <si>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</si>
  <si>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</si>
  <si>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</si>
  <si>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</si>
  <si>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</si>
  <si>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</si>
  <si>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</si>
  <si>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</si>
  <si>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</si>
  <si>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</si>
  <si>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</si>
  <si>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</si>
  <si>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</si>
  <si>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</si>
  <si>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</si>
  <si>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</si>
  <si>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</si>
  <si>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</si>
  <si>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</si>
  <si>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</si>
  <si>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</si>
  <si>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</si>
  <si>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</si>
  <si>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</si>
  <si>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</si>
  <si>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</si>
  <si>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</si>
  <si>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</si>
  <si>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</si>
  <si>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</si>
  <si>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</si>
  <si>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</si>
  <si>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</si>
  <si>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</si>
  <si>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</si>
  <si>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</si>
  <si>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</si>
  <si>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</si>
  <si>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</si>
  <si>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</si>
  <si>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</si>
  <si>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</si>
  <si>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</si>
  <si>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</si>
  <si>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</si>
  <si>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</si>
  <si>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</si>
  <si>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</si>
  <si>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</si>
  <si>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</si>
  <si>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</si>
  <si>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</si>
  <si>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</si>
  <si>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</si>
  <si>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</si>
  <si>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</si>
  <si>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</si>
  <si>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</si>
  <si>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</si>
  <si>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</si>
  <si>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</si>
  <si>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</si>
  <si>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</si>
  <si>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</si>
  <si>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</si>
  <si>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</si>
  <si>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</si>
  <si>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</si>
  <si>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</si>
  <si>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</si>
  <si>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</si>
  <si>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</si>
  <si>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</si>
  <si>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</si>
  <si>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</si>
  <si>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</si>
  <si>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</si>
  <si>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</si>
  <si>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</si>
  <si>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</si>
  <si>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</si>
  <si>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</si>
  <si>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</si>
  <si>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</si>
  <si>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</si>
  <si>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</si>
  <si>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</si>
  <si>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</si>
  <si>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</si>
  <si>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</si>
  <si>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</si>
  <si>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</si>
  <si>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</si>
  <si>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</si>
  <si>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</si>
  <si>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</si>
  <si>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</si>
  <si>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</si>
  <si>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</si>
  <si>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</si>
  <si>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</si>
  <si>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</si>
  <si>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</si>
  <si>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</si>
  <si>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</si>
  <si>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</si>
  <si>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</si>
  <si>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</si>
  <si>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</si>
  <si>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</si>
  <si>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</si>
  <si>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</si>
  <si>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</si>
  <si>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</si>
  <si>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</si>
  <si>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</si>
  <si>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</si>
  <si>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</si>
  <si>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</si>
  <si>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</si>
  <si>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</si>
  <si>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</si>
  <si>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</si>
  <si>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</si>
  <si>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</si>
  <si>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</si>
  <si>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</si>
  <si>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</si>
  <si>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</si>
  <si>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</si>
  <si>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</si>
  <si>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</si>
  <si>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</si>
  <si>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</si>
  <si>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</si>
  <si>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</si>
  <si>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</si>
  <si>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</si>
  <si>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</si>
  <si>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</si>
  <si>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</si>
  <si>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</si>
  <si>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</si>
  <si>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</si>
  <si>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</si>
  <si>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</si>
  <si>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</si>
  <si>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</si>
  <si>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</si>
  <si>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</si>
  <si>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</si>
  <si>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</si>
  <si>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</si>
  <si>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</si>
  <si>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</si>
  <si>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</si>
  <si>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</si>
  <si>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</si>
  <si>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</si>
  <si>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</si>
  <si>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</si>
  <si>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</si>
  <si>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</si>
  <si>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</si>
  <si>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</si>
  <si>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</si>
  <si>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</si>
  <si>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</si>
  <si>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</si>
  <si>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</si>
  <si>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</si>
  <si>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</si>
  <si>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</si>
  <si>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</si>
  <si>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</si>
  <si>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</si>
  <si>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</si>
  <si>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</si>
  <si>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</si>
  <si>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</si>
  <si>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</si>
  <si>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</si>
  <si>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</si>
  <si>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</si>
  <si>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</si>
  <si>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</si>
  <si>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</si>
  <si>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</si>
  <si>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</si>
  <si>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</si>
  <si>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</si>
  <si>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</si>
  <si>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</si>
  <si>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</si>
  <si>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</si>
  <si>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</si>
  <si>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</si>
  <si>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</si>
  <si>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</si>
  <si>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</si>
  <si>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</si>
  <si>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</si>
  <si>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</si>
  <si>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</si>
  <si>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</si>
  <si>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</si>
  <si>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</si>
  <si>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</si>
  <si>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</si>
  <si>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</si>
  <si>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</si>
  <si>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</si>
  <si>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</si>
  <si>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</si>
  <si>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</si>
  <si>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</si>
  <si>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</si>
  <si>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</si>
  <si>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</si>
  <si>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</si>
  <si>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</si>
  <si>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</si>
  <si>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</si>
  <si>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</si>
  <si>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</si>
  <si>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</si>
  <si>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</si>
  <si>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</si>
  <si>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</si>
  <si>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</si>
  <si>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</si>
  <si>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</si>
  <si>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</si>
  <si>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</si>
  <si>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</si>
  <si>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</si>
  <si>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</si>
  <si>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</si>
  <si>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</si>
  <si>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</si>
  <si>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</si>
  <si>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</si>
  <si>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</si>
  <si>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</si>
  <si>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</si>
  <si>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</si>
  <si>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</si>
  <si>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</si>
  <si>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</si>
  <si>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</si>
  <si>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</si>
  <si>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</si>
  <si>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</si>
  <si>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</si>
  <si>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</si>
  <si>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</si>
  <si>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</si>
  <si>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</si>
  <si>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</si>
  <si>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</si>
  <si>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</si>
  <si>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</si>
  <si>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</si>
  <si>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</si>
  <si>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</si>
  <si>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</si>
  <si>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</si>
  <si>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</si>
  <si>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</si>
  <si>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</si>
  <si>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</si>
  <si>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</si>
  <si>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</si>
  <si>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</si>
  <si>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</si>
  <si>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</si>
  <si>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</si>
  <si>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</si>
  <si>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</si>
  <si>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</si>
  <si>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</si>
  <si>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</si>
  <si>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</si>
  <si>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</si>
  <si>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</si>
  <si>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</si>
  <si>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</si>
  <si>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</si>
  <si>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</si>
  <si>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</si>
  <si>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</si>
  <si>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</si>
  <si>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</si>
  <si>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</si>
  <si>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</si>
  <si>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</si>
  <si>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</si>
  <si>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</si>
  <si>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</si>
  <si>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</si>
  <si>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</si>
  <si>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</si>
  <si>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</si>
  <si>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</si>
  <si>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</si>
  <si>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</si>
  <si>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</si>
  <si>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</si>
  <si>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</si>
  <si>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</si>
  <si>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</si>
  <si>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</si>
  <si>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</si>
  <si>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</si>
  <si>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</si>
  <si>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</si>
  <si>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</si>
  <si>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</si>
  <si>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</si>
  <si>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</si>
  <si>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</si>
  <si>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</si>
  <si>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</si>
  <si>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</si>
  <si>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</si>
  <si>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</si>
  <si>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</si>
  <si>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</si>
  <si>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</si>
  <si>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</si>
  <si>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</si>
  <si>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</si>
  <si>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</si>
  <si>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</si>
  <si>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</si>
  <si>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</si>
  <si>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</si>
  <si>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</si>
  <si>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</si>
  <si>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</si>
  <si>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</si>
  <si>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</si>
  <si>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</si>
  <si>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</si>
  <si>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</si>
  <si>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</si>
  <si>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</si>
  <si>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</si>
  <si>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</si>
  <si>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</si>
  <si>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</si>
  <si>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</si>
  <si>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</si>
  <si>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</si>
  <si>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</si>
  <si>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</si>
  <si>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</si>
  <si>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</si>
  <si>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</si>
  <si>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</si>
  <si>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</si>
  <si>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</si>
  <si>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</si>
  <si>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</si>
  <si>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</si>
  <si>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</si>
  <si>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</si>
  <si>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</si>
  <si>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</si>
  <si>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</si>
  <si>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</si>
  <si>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</si>
  <si>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</si>
  <si>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</si>
  <si>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</si>
  <si>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</si>
  <si>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</si>
  <si>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</si>
  <si>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</si>
  <si>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</si>
  <si>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</si>
  <si>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</si>
  <si>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</si>
  <si>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</si>
  <si>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</si>
  <si>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</si>
  <si>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</si>
  <si>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</si>
  <si>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</si>
  <si>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</si>
  <si>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</si>
  <si>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</si>
  <si>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</si>
  <si>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</si>
  <si>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</si>
  <si>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</si>
  <si>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</si>
  <si>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</si>
  <si>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</si>
  <si>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</si>
  <si>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</si>
  <si>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</si>
  <si>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</si>
  <si>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</si>
  <si>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</si>
  <si>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</si>
  <si>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</si>
  <si>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</si>
  <si>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</si>
  <si>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</si>
  <si>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</si>
  <si>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</si>
  <si>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</si>
  <si>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</si>
  <si>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</si>
  <si>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</si>
  <si>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</si>
  <si>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</si>
  <si>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</si>
  <si>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</si>
  <si>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</si>
  <si>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</si>
  <si>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</si>
  <si>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</si>
  <si>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</si>
  <si>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</si>
  <si>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</si>
  <si>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</si>
  <si>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</si>
  <si>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</si>
  <si>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</si>
  <si>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</si>
  <si>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</si>
  <si>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</si>
  <si>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</si>
  <si>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</si>
  <si>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</si>
  <si>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</si>
  <si>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</si>
  <si>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</si>
  <si>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</si>
  <si>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</si>
  <si>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</si>
  <si>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</si>
  <si>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</si>
  <si>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</si>
  <si>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</si>
  <si>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</si>
  <si>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</si>
  <si>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</si>
  <si>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</si>
  <si>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</si>
  <si>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</si>
  <si>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</si>
  <si>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</si>
  <si>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</si>
  <si>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</si>
  <si>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</si>
  <si>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</si>
  <si>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</si>
  <si>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</si>
  <si>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</si>
  <si>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</si>
  <si>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</si>
  <si>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</si>
  <si>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</si>
  <si>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</si>
  <si>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</si>
  <si>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</si>
  <si>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</si>
  <si>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</si>
  <si>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</si>
  <si>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</si>
  <si>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</si>
  <si>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</si>
  <si>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</si>
  <si>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</si>
  <si>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</si>
  <si>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</si>
  <si>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</si>
  <si>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</si>
  <si>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</si>
  <si>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</si>
  <si>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</si>
  <si>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</si>
  <si>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</si>
  <si>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</si>
  <si>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</si>
  <si>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</si>
  <si>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</si>
  <si>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</si>
  <si>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</si>
  <si>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</si>
  <si>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</si>
  <si>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</si>
  <si>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</si>
  <si>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</si>
  <si>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</si>
  <si>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</si>
  <si>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</si>
  <si>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</si>
  <si>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</si>
  <si>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</si>
  <si>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</si>
  <si>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</si>
  <si>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</si>
  <si>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</si>
  <si>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</si>
  <si>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</si>
  <si>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</si>
  <si>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</si>
  <si>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</si>
  <si>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</si>
  <si>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</si>
  <si>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</si>
  <si>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</si>
  <si>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</si>
  <si>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</si>
  <si>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</si>
  <si>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</si>
  <si>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</si>
  <si>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</si>
  <si>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</si>
  <si>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</si>
  <si>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</si>
  <si>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</si>
  <si>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</si>
  <si>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</si>
  <si>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</si>
  <si>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</si>
  <si>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</si>
  <si>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</si>
  <si>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</si>
  <si>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</si>
  <si>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</si>
  <si>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</si>
  <si>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</si>
  <si>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</si>
  <si>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</si>
  <si>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</si>
  <si>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</si>
  <si>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</si>
  <si>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</si>
  <si>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</si>
  <si>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</si>
  <si>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</si>
  <si>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</si>
  <si>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</si>
  <si>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</si>
  <si>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</si>
  <si>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</si>
  <si>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</si>
  <si>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</si>
  <si>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</si>
  <si>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</si>
  <si>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</si>
  <si>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</si>
  <si>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</si>
  <si>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</si>
  <si>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</si>
  <si>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</si>
  <si>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</si>
  <si>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</si>
  <si>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</si>
  <si>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</si>
  <si>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</si>
  <si>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</si>
  <si>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</si>
  <si>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</si>
  <si>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</si>
  <si>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</si>
  <si>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</si>
  <si>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</si>
  <si>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</si>
  <si>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</si>
  <si>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</si>
  <si>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</si>
  <si>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</si>
  <si>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</si>
  <si>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</si>
  <si>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</si>
  <si>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</si>
  <si>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</si>
  <si>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</si>
  <si>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</si>
  <si>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</si>
  <si>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</si>
  <si>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</si>
  <si>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</si>
  <si>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</si>
  <si>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</si>
  <si>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</si>
  <si>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</si>
  <si>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</si>
  <si>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</si>
  <si>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</si>
  <si>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</si>
  <si>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</si>
  <si>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</si>
  <si>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</si>
  <si>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</si>
  <si>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</si>
  <si>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</si>
  <si>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</si>
  <si>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</si>
  <si>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</si>
  <si>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</si>
  <si>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</si>
  <si>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</si>
  <si>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</si>
  <si>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</si>
  <si>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</si>
  <si>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</si>
  <si>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</si>
  <si>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</si>
  <si>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</si>
  <si>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</si>
  <si>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</si>
  <si>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</si>
  <si>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</si>
  <si>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</si>
  <si>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</si>
  <si>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</si>
  <si>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</si>
  <si>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</si>
  <si>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</si>
  <si>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</si>
  <si>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</si>
  <si>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</si>
  <si>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</si>
  <si>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</si>
  <si>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</si>
  <si>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</si>
  <si>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</si>
  <si>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</si>
  <si>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</si>
  <si>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</si>
  <si>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</si>
  <si>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</si>
  <si>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</si>
  <si>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</si>
  <si>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</si>
  <si>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</si>
  <si>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</si>
  <si>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</si>
  <si>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</si>
  <si>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</si>
  <si>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</si>
  <si>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</si>
  <si>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</si>
  <si>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</si>
  <si>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</si>
  <si>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</si>
  <si>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</si>
  <si>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</si>
  <si>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</si>
  <si>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</si>
  <si>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</si>
  <si>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</si>
  <si>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</si>
  <si>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</si>
  <si>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</si>
  <si>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</si>
  <si>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</si>
  <si>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</si>
  <si>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</si>
  <si>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</si>
  <si>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</si>
  <si>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</si>
  <si>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</si>
  <si>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</si>
  <si>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</si>
  <si>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</si>
  <si>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</si>
  <si>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</si>
  <si>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</si>
  <si>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</si>
  <si>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</si>
  <si>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</si>
  <si>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</si>
  <si>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</si>
  <si>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</si>
  <si>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</si>
  <si>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</si>
  <si>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</si>
  <si>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</si>
  <si>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</si>
  <si>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</si>
  <si>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</si>
  <si>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</si>
  <si>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</si>
  <si>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</si>
  <si>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</si>
  <si>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</si>
  <si>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</si>
  <si>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</si>
  <si>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</si>
  <si>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</si>
  <si>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</si>
  <si>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</si>
  <si>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</si>
  <si>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</si>
  <si>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</si>
  <si>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</si>
  <si>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</si>
  <si>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</si>
  <si>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</si>
  <si>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</si>
  <si>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</si>
  <si>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</si>
  <si>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</si>
  <si>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</si>
  <si>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</si>
  <si>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</si>
  <si>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</si>
  <si>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</si>
  <si>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</si>
  <si>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</si>
  <si>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</si>
  <si>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</si>
  <si>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</si>
  <si>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</si>
  <si>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</si>
  <si>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</si>
  <si>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</si>
  <si>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</si>
  <si>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</si>
  <si>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</si>
  <si>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</si>
  <si>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</si>
  <si>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</si>
  <si>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</si>
  <si>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</si>
  <si>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</si>
  <si>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</si>
  <si>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</si>
  <si>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</si>
  <si>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</si>
  <si>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</si>
  <si>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</si>
  <si>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</si>
  <si>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</si>
  <si>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</si>
  <si>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</si>
  <si>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</si>
  <si>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</si>
  <si>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</si>
  <si>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</si>
  <si>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</si>
  <si>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</si>
  <si>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</si>
  <si>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</si>
  <si>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</si>
  <si>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</si>
  <si>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</si>
  <si>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</si>
  <si>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</si>
  <si>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</si>
  <si>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</si>
  <si>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</si>
  <si>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</si>
  <si>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</si>
  <si>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</si>
  <si>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</si>
  <si>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</si>
  <si>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</si>
  <si>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</si>
  <si>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</si>
  <si>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</si>
  <si>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</si>
  <si>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</si>
  <si>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</si>
  <si>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</si>
  <si>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</si>
  <si>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</si>
  <si>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</si>
  <si>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</si>
  <si>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</si>
  <si>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</si>
  <si>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</si>
  <si>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</si>
  <si>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</si>
  <si>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</si>
  <si>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</si>
  <si>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</si>
  <si>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</si>
  <si>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</si>
  <si>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</si>
  <si>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</si>
  <si>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</si>
  <si>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</si>
  <si>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</si>
  <si>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</si>
  <si>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</si>
  <si>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</si>
  <si>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</si>
  <si>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</si>
  <si>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</si>
  <si>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</si>
  <si>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</si>
  <si>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</si>
  <si>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</si>
  <si>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</si>
  <si>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</si>
  <si>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</si>
  <si>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</si>
  <si>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</si>
  <si>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</si>
  <si>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</si>
  <si>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</si>
  <si>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</si>
  <si>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</si>
  <si>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</si>
  <si>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</si>
  <si>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</si>
  <si>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</si>
  <si>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</si>
  <si>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</si>
  <si>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</si>
  <si>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</si>
  <si>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</si>
  <si>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</si>
  <si>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</si>
  <si>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</si>
  <si>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</si>
  <si>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</si>
  <si>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</si>
  <si>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</si>
  <si>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</si>
  <si>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</si>
  <si>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</si>
  <si>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</si>
  <si>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</si>
  <si>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</si>
  <si>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</si>
  <si>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</si>
  <si>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</si>
  <si>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</si>
  <si>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</si>
  <si>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</si>
  <si>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</si>
  <si>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</si>
  <si>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</si>
  <si>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</si>
  <si>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</si>
  <si>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</si>
  <si>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</si>
  <si>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</si>
  <si>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</si>
  <si>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</si>
  <si>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</si>
  <si>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</si>
  <si>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</si>
  <si>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</si>
  <si>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</si>
  <si>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</si>
  <si>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</si>
  <si>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</si>
  <si>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</si>
  <si>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</si>
  <si>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</si>
  <si>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</si>
  <si>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</si>
  <si>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</si>
  <si>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</si>
  <si>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</si>
  <si>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</si>
  <si>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</si>
  <si>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</si>
  <si>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</si>
  <si>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</si>
  <si>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</si>
  <si>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</si>
  <si>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</si>
  <si>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</si>
  <si>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</si>
  <si>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</si>
  <si>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</si>
  <si>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</si>
  <si>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</si>
  <si>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</si>
  <si>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</si>
  <si>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</si>
  <si>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</si>
  <si>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</si>
  <si>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</si>
  <si>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</si>
  <si>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</si>
  <si>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</si>
  <si>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</si>
  <si>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</si>
  <si>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</si>
  <si>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</si>
  <si>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</si>
  <si>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</si>
  <si>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</si>
  <si>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</si>
  <si>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</si>
  <si>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</si>
  <si>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</si>
  <si>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</si>
  <si>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</si>
  <si>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</si>
  <si>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</si>
  <si>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</si>
  <si>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</si>
  <si>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</si>
  <si>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</si>
  <si>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</si>
  <si>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</si>
  <si>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</si>
  <si>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</si>
  <si>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</si>
  <si>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</si>
  <si>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</si>
  <si>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</si>
  <si>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</si>
  <si>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</si>
  <si>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</si>
  <si>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</si>
  <si>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</si>
  <si>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</si>
  <si>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</si>
  <si>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</si>
  <si>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</si>
  <si>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</si>
  <si>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</si>
  <si>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</si>
  <si>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</si>
  <si>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</si>
  <si>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</si>
  <si>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</si>
  <si>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</si>
  <si>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</si>
  <si>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</si>
  <si>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</si>
  <si>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</si>
  <si>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</si>
  <si>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</si>
  <si>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</si>
  <si>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</si>
  <si>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</si>
  <si>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</si>
  <si>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</si>
  <si>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</si>
  <si>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</si>
  <si>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</si>
  <si>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</si>
  <si>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</si>
  <si>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</si>
  <si>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</si>
  <si>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</si>
  <si>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</si>
  <si>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</si>
  <si>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</si>
  <si>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</si>
  <si>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</si>
  <si>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</si>
  <si>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</si>
  <si>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</si>
  <si>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</si>
  <si>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</si>
  <si>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</si>
  <si>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</si>
  <si>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</si>
  <si>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</si>
  <si>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</si>
  <si>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</si>
  <si>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</si>
  <si>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</si>
  <si>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</si>
  <si>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</si>
  <si>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</si>
  <si>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</si>
  <si>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</si>
  <si>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</si>
  <si>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</si>
  <si>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</si>
  <si>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</si>
  <si>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</si>
  <si>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</si>
  <si>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</si>
  <si>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</si>
  <si>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</si>
  <si>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</si>
  <si>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</si>
  <si>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</si>
  <si>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</si>
  <si>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</si>
  <si>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</si>
  <si>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</si>
  <si>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</si>
  <si>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</si>
  <si>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</si>
  <si>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</si>
  <si>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</si>
  <si>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</si>
  <si>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</si>
  <si>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</si>
  <si>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</si>
  <si>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</si>
  <si>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</si>
  <si>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</si>
  <si>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</si>
  <si>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</si>
  <si>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</si>
  <si>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</si>
  <si>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</si>
  <si>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</si>
  <si>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</si>
  <si>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</si>
  <si>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</si>
  <si>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</si>
  <si>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</si>
  <si>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</si>
  <si>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</si>
  <si>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</si>
  <si>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</si>
  <si>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</si>
  <si>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</si>
  <si>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</si>
  <si>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</si>
  <si>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</si>
  <si>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</si>
  <si>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</si>
  <si>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</si>
  <si>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</si>
  <si>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</si>
  <si>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</si>
  <si>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</si>
  <si>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</si>
  <si>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</si>
  <si>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</si>
  <si>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</si>
  <si>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</si>
  <si>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</si>
  <si>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</si>
  <si>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</si>
  <si>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</si>
  <si>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</si>
  <si>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</si>
  <si>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</si>
  <si>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</si>
  <si>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</si>
  <si>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</si>
  <si>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</si>
  <si>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</si>
  <si>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</si>
  <si>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</si>
  <si>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</si>
  <si>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</si>
  <si>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</si>
  <si>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</si>
  <si>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</si>
  <si>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</si>
  <si>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</si>
  <si>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</si>
  <si>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</si>
  <si>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</si>
  <si>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</si>
  <si>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</si>
  <si>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</si>
  <si>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</si>
  <si>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</si>
  <si>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</si>
  <si>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</si>
  <si>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</si>
  <si>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</si>
  <si>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</si>
  <si>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</si>
  <si>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</si>
  <si>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</si>
  <si>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</si>
  <si>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</si>
  <si>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</si>
  <si>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</si>
  <si>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</si>
  <si>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</si>
  <si>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</si>
  <si>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</si>
  <si>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</si>
  <si>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</si>
  <si>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</si>
  <si>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</si>
  <si>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</si>
  <si>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</si>
  <si>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</si>
  <si>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</si>
  <si>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</si>
  <si>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</si>
  <si>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</si>
  <si>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</si>
  <si>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</si>
  <si>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</si>
  <si>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</si>
  <si>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</si>
  <si>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</si>
  <si>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</si>
  <si>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</si>
  <si>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</si>
  <si>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</si>
  <si>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</si>
  <si>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</si>
  <si>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</si>
  <si>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</si>
  <si>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</si>
  <si>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</si>
  <si>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</si>
  <si>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</si>
  <si>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</si>
  <si>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</si>
  <si>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</si>
  <si>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</si>
  <si>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</si>
  <si>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</si>
  <si>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</si>
  <si>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</si>
  <si>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</si>
  <si>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</si>
  <si>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</si>
  <si>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</si>
  <si>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</si>
  <si>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</si>
  <si>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</si>
  <si>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</si>
  <si>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</si>
  <si>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</si>
  <si>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</si>
  <si>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</si>
  <si>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</si>
  <si>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</si>
  <si>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</si>
  <si>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</si>
  <si>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</si>
  <si>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</si>
  <si>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</si>
  <si>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</si>
  <si>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</si>
  <si>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</si>
  <si>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</si>
  <si>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</si>
  <si>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</si>
  <si>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</si>
  <si>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</si>
  <si>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</si>
  <si>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</si>
  <si>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</si>
  <si>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</si>
  <si>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</si>
  <si>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</si>
  <si>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</si>
  <si>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</si>
  <si>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</si>
  <si>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</si>
  <si>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</si>
  <si>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</si>
  <si>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</si>
  <si>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</si>
  <si>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</si>
  <si>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</si>
  <si>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</si>
  <si>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</si>
  <si>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</si>
  <si>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</si>
  <si>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</si>
  <si>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</si>
  <si>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</si>
  <si>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</si>
  <si>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</si>
  <si>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</si>
  <si>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</si>
  <si>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</si>
  <si>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</si>
  <si>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</si>
  <si>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</si>
  <si>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</si>
  <si>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</si>
  <si>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</si>
  <si>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</si>
  <si>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</si>
  <si>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</si>
  <si>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</si>
  <si>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</si>
  <si>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</si>
  <si>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</si>
  <si>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</si>
  <si>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</si>
  <si>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</si>
  <si>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</si>
  <si>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</si>
  <si>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</si>
  <si>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</si>
  <si>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</si>
  <si>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</si>
  <si>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</si>
  <si>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</si>
  <si>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</si>
  <si>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</si>
  <si>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</si>
  <si>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</si>
  <si>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</si>
  <si>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</si>
  <si>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</si>
  <si>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</si>
  <si>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</si>
  <si>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</si>
  <si>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</si>
  <si>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</si>
  <si>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</si>
  <si>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</si>
  <si>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</si>
  <si>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</si>
  <si>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</si>
  <si>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</si>
  <si>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</si>
  <si>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</si>
  <si>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</si>
  <si>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</si>
  <si>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</si>
  <si>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</si>
  <si>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</si>
  <si>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</si>
  <si>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</si>
  <si>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</si>
  <si>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</si>
  <si>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</si>
  <si>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</si>
  <si>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</si>
  <si>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</si>
  <si>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</si>
  <si>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</si>
  <si>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</si>
  <si>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</si>
  <si>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</si>
  <si>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</si>
  <si>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</si>
  <si>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</si>
  <si>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</si>
  <si>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</si>
  <si>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</si>
  <si>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</si>
  <si>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</si>
  <si>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</si>
  <si>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</si>
  <si>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</si>
  <si>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</si>
  <si>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</si>
  <si>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</si>
  <si>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</si>
  <si>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</si>
  <si>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</si>
  <si>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</si>
  <si>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</si>
  <si>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</si>
  <si>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</si>
  <si>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</si>
  <si>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</si>
  <si>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</si>
  <si>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</si>
  <si>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</si>
  <si>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</si>
  <si>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</si>
  <si>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</si>
  <si>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</si>
  <si>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</si>
  <si>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</si>
  <si>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</si>
  <si>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</si>
  <si>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</si>
  <si>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</si>
  <si>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</si>
  <si>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</si>
  <si>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</si>
  <si>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</si>
  <si>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</si>
  <si>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</si>
  <si>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</si>
  <si>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</si>
  <si>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</si>
  <si>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</si>
  <si>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</si>
  <si>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</si>
  <si>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</si>
  <si>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</si>
  <si>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</si>
  <si>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</si>
  <si>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</si>
  <si>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</si>
  <si>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</si>
  <si>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</si>
  <si>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</si>
  <si>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</si>
  <si>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</si>
  <si>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</si>
  <si>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</si>
  <si>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</si>
  <si>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</si>
  <si>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</si>
  <si>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</si>
  <si>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</si>
  <si>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</si>
  <si>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</si>
  <si>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</si>
  <si>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</si>
  <si>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</si>
  <si>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</si>
  <si>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</si>
  <si>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</si>
  <si>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</si>
  <si>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</si>
  <si>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</si>
  <si>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</si>
  <si>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</si>
  <si>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</si>
  <si>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</si>
  <si>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</si>
  <si>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</si>
  <si>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</si>
  <si>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</si>
  <si>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</si>
  <si>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</si>
  <si>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</si>
  <si>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</si>
  <si>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</si>
  <si>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</si>
  <si>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</si>
  <si>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</si>
  <si>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</si>
  <si>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</si>
  <si>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</si>
  <si>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</si>
  <si>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</si>
  <si>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</si>
  <si>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</si>
  <si>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</si>
  <si>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</si>
  <si>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</si>
  <si>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</si>
  <si>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</si>
  <si>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</si>
  <si>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</si>
  <si>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</si>
  <si>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</si>
  <si>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</si>
  <si>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</si>
  <si>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</si>
  <si>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</si>
  <si>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</si>
  <si>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</si>
  <si>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</si>
  <si>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</si>
  <si>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</si>
  <si>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</si>
  <si>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</si>
  <si>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</si>
  <si>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</si>
  <si>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</si>
  <si>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</si>
  <si>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</si>
  <si>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</si>
  <si>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</si>
  <si>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</si>
  <si>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</si>
  <si>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</si>
  <si>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</si>
  <si>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</si>
  <si>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</si>
  <si>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</si>
  <si>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</si>
  <si>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</si>
  <si>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</si>
  <si>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</si>
  <si>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</si>
  <si>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</si>
  <si>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</si>
  <si>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</si>
  <si>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</si>
  <si>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</si>
  <si>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</si>
  <si>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</si>
  <si>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</si>
  <si>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</si>
  <si>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</si>
  <si>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</si>
  <si>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</si>
  <si>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</si>
  <si>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</si>
  <si>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</si>
  <si>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</si>
  <si>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</si>
  <si>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</si>
  <si>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</si>
  <si>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</si>
  <si>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</si>
  <si>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</si>
  <si>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</si>
  <si>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</si>
  <si>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</si>
  <si>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</si>
  <si>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</si>
  <si>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</si>
  <si>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</si>
  <si>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</si>
  <si>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</si>
  <si>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</si>
  <si>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</si>
  <si>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</si>
  <si>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</si>
  <si>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</si>
  <si>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</si>
  <si>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</si>
  <si>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</si>
  <si>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</si>
  <si>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</si>
  <si>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</si>
  <si>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</si>
  <si>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</si>
  <si>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</si>
  <si>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</si>
  <si>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</si>
  <si>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</si>
  <si>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</si>
  <si>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</si>
  <si>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</si>
  <si>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</si>
  <si>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</si>
  <si>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</si>
  <si>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</si>
  <si>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</si>
  <si>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</si>
  <si>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</si>
  <si>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</si>
  <si>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</si>
  <si>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</si>
  <si>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</si>
  <si>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</si>
  <si>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</si>
  <si>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</si>
  <si>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</si>
  <si>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</si>
  <si>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</si>
  <si>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</si>
  <si>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</si>
  <si>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</si>
  <si>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</si>
  <si>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</si>
  <si>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</si>
  <si>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</si>
  <si>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</si>
  <si>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</si>
  <si>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</si>
  <si>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</si>
  <si>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</si>
  <si>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</si>
  <si>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</si>
  <si>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</si>
  <si>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</si>
  <si>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</si>
  <si>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</si>
  <si>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</si>
  <si>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</si>
  <si>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</si>
  <si>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</si>
  <si>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</si>
  <si>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</si>
  <si>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</si>
  <si>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</si>
  <si>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</si>
  <si>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</si>
  <si>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</si>
  <si>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</si>
  <si>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</si>
  <si>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</si>
  <si>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</si>
  <si>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</si>
  <si>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</si>
  <si>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</si>
  <si>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</si>
  <si>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</si>
  <si>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</si>
  <si>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</si>
  <si>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</si>
  <si>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</si>
  <si>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</si>
  <si>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</si>
  <si>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</si>
  <si>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</si>
  <si>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</si>
  <si>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</si>
  <si>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</si>
  <si>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</si>
  <si>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</si>
  <si>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</si>
  <si>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</si>
  <si>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</si>
  <si>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</si>
  <si>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</si>
  <si>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</si>
  <si>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</si>
  <si>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</si>
  <si>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</si>
  <si>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</si>
  <si>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</si>
  <si>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</si>
  <si>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</si>
  <si>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</si>
  <si>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</si>
  <si>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</si>
  <si>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</si>
  <si>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</si>
  <si>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</si>
  <si>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</si>
  <si>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</si>
  <si>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</si>
  <si>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</si>
  <si>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</si>
  <si>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</si>
  <si>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</si>
  <si>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</si>
  <si>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</si>
  <si>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</si>
  <si>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</si>
  <si>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</si>
  <si>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</si>
  <si>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</si>
  <si>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</si>
  <si>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</si>
  <si>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</si>
  <si>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</si>
  <si>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</si>
  <si>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</si>
  <si>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</si>
  <si>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</si>
  <si>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</si>
  <si>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</si>
  <si>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</si>
  <si>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</si>
  <si>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</si>
  <si>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</si>
  <si>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</si>
  <si>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</si>
  <si>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</si>
  <si>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</si>
  <si>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</si>
  <si>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</si>
  <si>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</si>
  <si>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</si>
  <si>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</si>
  <si>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</si>
  <si>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</si>
  <si>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</si>
  <si>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</si>
  <si>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</si>
  <si>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</si>
  <si>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</si>
  <si>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</si>
  <si>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</si>
  <si>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</si>
  <si>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</si>
  <si>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</si>
  <si>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</si>
  <si>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</si>
  <si>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</si>
  <si>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</si>
  <si>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</si>
  <si>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</si>
  <si>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</si>
  <si>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</si>
  <si>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</si>
  <si>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</si>
  <si>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</si>
  <si>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</si>
  <si>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</si>
  <si>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</si>
  <si>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</si>
  <si>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</si>
  <si>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</si>
  <si>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</si>
  <si>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</si>
  <si>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</si>
  <si>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</si>
  <si>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</si>
  <si>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</si>
  <si>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</si>
  <si>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</si>
  <si>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</si>
  <si>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</si>
  <si>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</si>
  <si>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</si>
  <si>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</si>
  <si>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</si>
  <si>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</si>
  <si>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</si>
  <si>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</si>
  <si>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</si>
  <si>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</si>
  <si>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</si>
  <si>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</si>
  <si>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</si>
  <si>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</si>
  <si>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</si>
  <si>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</si>
  <si>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</si>
  <si>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</si>
  <si>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</si>
  <si>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</si>
  <si>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</si>
  <si>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</si>
  <si>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</si>
  <si>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</si>
  <si>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</si>
  <si>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</si>
  <si>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</si>
  <si>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</si>
  <si>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</si>
  <si>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</si>
  <si>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</si>
  <si>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</si>
  <si>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</si>
  <si>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</si>
  <si>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</si>
  <si>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</si>
  <si>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</si>
  <si>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</si>
  <si>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</si>
  <si>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</si>
  <si>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</si>
  <si>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</si>
  <si>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</si>
  <si>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</si>
  <si>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</si>
  <si>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</si>
  <si>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</si>
  <si>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</si>
  <si>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</si>
  <si>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</si>
  <si>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</si>
  <si>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</si>
  <si>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</si>
  <si>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</si>
  <si>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</si>
  <si>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</si>
  <si>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</si>
  <si>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</si>
  <si>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</si>
  <si>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</si>
  <si>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</si>
  <si>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</si>
  <si>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</si>
  <si>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</si>
  <si>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</si>
  <si>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</si>
  <si>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</si>
  <si>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</si>
  <si>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</si>
  <si>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</si>
  <si>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</si>
  <si>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</si>
  <si>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</si>
  <si>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</si>
  <si>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</si>
  <si>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</si>
  <si>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</si>
  <si>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</si>
  <si>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</si>
  <si>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</si>
  <si>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</si>
  <si>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</si>
  <si>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</si>
  <si>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</si>
  <si>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</si>
  <si>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</si>
  <si>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</si>
  <si>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</si>
  <si>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</si>
  <si>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</si>
  <si>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</si>
  <si>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</si>
  <si>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</si>
  <si>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</si>
  <si>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</si>
  <si>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</si>
  <si>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</si>
  <si>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</si>
  <si>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</si>
  <si>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</si>
  <si>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</si>
  <si>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</si>
  <si>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</si>
  <si>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</si>
  <si>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</si>
  <si>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</si>
  <si>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</si>
  <si>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</si>
  <si>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</si>
  <si>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</si>
  <si>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</si>
  <si>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</si>
  <si>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</si>
  <si>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</si>
  <si>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</si>
  <si>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</si>
  <si>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</si>
  <si>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</si>
  <si>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</si>
  <si>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</si>
  <si>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</si>
  <si>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</si>
  <si>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</si>
  <si>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</si>
  <si>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</si>
  <si>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</si>
  <si>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</si>
  <si>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</si>
  <si>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</si>
  <si>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</si>
  <si>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</si>
  <si>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</si>
  <si>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</si>
  <si>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</si>
  <si>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</si>
  <si>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</si>
  <si>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</si>
  <si>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</si>
  <si>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</si>
  <si>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</si>
  <si>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</si>
  <si>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</si>
  <si>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</si>
  <si>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</si>
  <si>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</si>
  <si>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</si>
  <si>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</si>
  <si>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</si>
  <si>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</si>
  <si>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</si>
  <si>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</si>
  <si>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</si>
  <si>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</si>
  <si>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</si>
  <si>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</si>
  <si>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</si>
  <si>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</si>
  <si>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</si>
  <si>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</si>
  <si>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</si>
  <si>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</si>
  <si>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</si>
  <si>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</si>
  <si>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</si>
  <si>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</si>
  <si>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</si>
  <si>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</si>
  <si>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</si>
  <si>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</si>
  <si>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</si>
  <si>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</si>
  <si>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</si>
  <si>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</si>
  <si>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</si>
  <si>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</si>
  <si>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</si>
  <si>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</si>
  <si>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</si>
  <si>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</si>
  <si>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</si>
  <si>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</si>
  <si>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</si>
  <si>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</si>
  <si>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</si>
  <si>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</si>
  <si>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</si>
  <si>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</si>
  <si>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</si>
  <si>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</si>
  <si>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</si>
  <si>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</si>
  <si>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</si>
  <si>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</si>
  <si>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</si>
  <si>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</si>
  <si>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</si>
  <si>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</si>
  <si>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</si>
  <si>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</si>
  <si>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</si>
  <si>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</si>
  <si>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</si>
  <si>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</si>
  <si>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</si>
  <si>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</si>
  <si>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</si>
  <si>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</si>
  <si>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</si>
  <si>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</si>
  <si>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</si>
  <si>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</si>
  <si>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</si>
  <si>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</si>
  <si>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</si>
  <si>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</si>
  <si>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</si>
  <si>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</si>
  <si>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</si>
  <si>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</si>
  <si>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</si>
  <si>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</si>
  <si>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</si>
  <si>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</si>
  <si>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</si>
  <si>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</si>
  <si>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</si>
  <si>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</si>
  <si>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</si>
  <si>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</si>
  <si>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</si>
  <si>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</si>
  <si>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</si>
  <si>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</si>
  <si>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</si>
  <si>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</si>
  <si>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</si>
  <si>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</si>
  <si>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</si>
  <si>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</si>
  <si>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</si>
  <si>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</si>
  <si>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</si>
  <si>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</si>
  <si>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</si>
  <si>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</si>
  <si>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</si>
  <si>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</si>
  <si>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</si>
  <si>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</si>
  <si>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</si>
  <si>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</si>
  <si>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</si>
  <si>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</si>
  <si>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</si>
  <si>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</si>
  <si>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</si>
  <si>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</si>
  <si>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</si>
  <si>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</si>
  <si>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</si>
  <si>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</si>
  <si>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</si>
  <si>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</si>
  <si>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</si>
  <si>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</si>
  <si>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</si>
  <si>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</si>
  <si>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</si>
  <si>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</si>
  <si>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</si>
  <si>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</si>
  <si>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</si>
  <si>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</si>
  <si>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</si>
  <si>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</si>
  <si>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</si>
  <si>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</si>
  <si>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</si>
  <si>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</si>
  <si>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</si>
  <si>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</si>
  <si>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</si>
  <si>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</si>
  <si>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</si>
  <si>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</si>
  <si>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</si>
  <si>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</si>
  <si>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</si>
  <si>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</si>
  <si>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</si>
  <si>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</si>
  <si>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</si>
  <si>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</si>
  <si>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</si>
  <si>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</si>
  <si>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</si>
  <si>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</si>
  <si>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</si>
  <si>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</si>
  <si>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</si>
  <si>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</si>
  <si>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</si>
  <si>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</si>
  <si>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</si>
  <si>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</si>
  <si>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</si>
  <si>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</si>
  <si>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</si>
  <si>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</si>
  <si>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</si>
  <si>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</si>
  <si>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</si>
  <si>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</si>
  <si>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</si>
  <si>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</si>
  <si>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</si>
  <si>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</si>
  <si>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</si>
  <si>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</si>
  <si>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</si>
  <si>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</si>
  <si>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</si>
  <si>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</si>
  <si>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</si>
  <si>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</si>
  <si>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</si>
  <si>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</si>
  <si>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</si>
  <si>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</si>
  <si>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</si>
  <si>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</si>
  <si>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</si>
  <si>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</si>
  <si>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</si>
  <si>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</si>
  <si>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</si>
  <si>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</si>
  <si>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</si>
  <si>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</si>
  <si>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</si>
  <si>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</si>
  <si>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</si>
  <si>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</si>
  <si>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</si>
  <si>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</si>
  <si>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</si>
  <si>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</si>
  <si>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</si>
  <si>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</si>
  <si>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</si>
  <si>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</si>
  <si>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</si>
  <si>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</si>
  <si>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</si>
  <si>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</si>
  <si>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</si>
  <si>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</si>
  <si>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</si>
  <si>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</si>
  <si>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</si>
  <si>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</si>
  <si>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</si>
  <si>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</si>
  <si>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</si>
  <si>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</si>
  <si>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</si>
  <si>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</si>
  <si>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</si>
  <si>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</si>
  <si>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</si>
  <si>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</si>
  <si>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</si>
  <si>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</si>
  <si>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</si>
  <si>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</si>
  <si>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</si>
  <si>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</si>
  <si>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</si>
  <si>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</si>
  <si>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</si>
  <si>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</si>
  <si>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</si>
  <si>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</si>
  <si>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</si>
  <si>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</si>
  <si>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</si>
  <si>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</si>
  <si>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</si>
  <si>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</si>
  <si>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</si>
  <si>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</si>
  <si>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</si>
  <si>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</si>
  <si>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</si>
  <si>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</si>
  <si>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</si>
  <si>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</si>
  <si>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</si>
  <si>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</si>
  <si>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</si>
  <si>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</si>
  <si>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</si>
  <si>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</si>
  <si>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</si>
  <si>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</si>
  <si>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</si>
  <si>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</si>
  <si>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</si>
  <si>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</si>
  <si>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</si>
  <si>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</si>
  <si>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</si>
  <si>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</si>
  <si>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</si>
  <si>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</si>
  <si>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</si>
  <si>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</si>
  <si>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</si>
  <si>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</si>
  <si>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</si>
  <si>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</si>
  <si>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</si>
  <si>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</si>
  <si>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</si>
  <si>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</si>
  <si>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</si>
  <si>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</si>
  <si>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</si>
  <si>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</si>
  <si>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</si>
  <si>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</si>
  <si>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</si>
  <si>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</si>
  <si>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</si>
  <si>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</si>
  <si>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</si>
  <si>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</si>
  <si>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</si>
  <si>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</si>
  <si>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</si>
  <si>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</si>
  <si>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</si>
  <si>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</si>
  <si>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</si>
  <si>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</si>
  <si>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</si>
  <si>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</si>
  <si>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</si>
  <si>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</si>
  <si>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</si>
  <si>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</si>
  <si>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</si>
  <si>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</si>
  <si>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</si>
  <si>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</si>
  <si>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</si>
  <si>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</si>
  <si>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</si>
  <si>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</si>
  <si>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</si>
  <si>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</si>
  <si>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</si>
  <si>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</si>
  <si>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</si>
  <si>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</si>
  <si>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</si>
  <si>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</si>
  <si>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</si>
  <si>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</si>
  <si>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</si>
  <si>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</si>
  <si>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</si>
  <si>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</si>
  <si>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</si>
  <si>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</si>
  <si>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</si>
  <si>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</si>
  <si>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</si>
  <si>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</si>
  <si>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</si>
  <si>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</si>
  <si>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</si>
  <si>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</si>
  <si>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</si>
  <si>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</si>
  <si>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</si>
  <si>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</si>
  <si>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</si>
  <si>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</si>
  <si>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</si>
  <si>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</si>
  <si>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</si>
  <si>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</si>
  <si>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</si>
  <si>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</si>
  <si>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</si>
  <si>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</si>
  <si>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</si>
  <si>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</si>
  <si>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</si>
  <si>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</si>
  <si>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</si>
  <si>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</si>
  <si>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</si>
  <si>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</si>
  <si>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</si>
  <si>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</si>
  <si>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</si>
  <si>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</si>
  <si>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</si>
  <si>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</si>
  <si>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</si>
  <si>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</si>
  <si>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</si>
  <si>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</si>
  <si>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</si>
  <si>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</si>
  <si>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</si>
  <si>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</si>
  <si>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</si>
  <si>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</si>
  <si>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</si>
  <si>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</si>
  <si>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</si>
  <si>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</si>
  <si>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</si>
  <si>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</si>
  <si>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</si>
  <si>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</si>
  <si>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</si>
  <si>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</si>
  <si>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</si>
  <si>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</si>
  <si>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</si>
  <si>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</si>
  <si>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</si>
  <si>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</si>
  <si>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</si>
  <si>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</si>
  <si>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</si>
  <si>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</si>
  <si>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</si>
  <si>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</si>
  <si>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</si>
  <si>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</si>
  <si>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</si>
  <si>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</si>
  <si>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</si>
  <si>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</si>
  <si>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</si>
  <si>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</si>
  <si>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</si>
  <si>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</si>
  <si>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</si>
  <si>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</si>
  <si>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</si>
  <si>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</si>
  <si>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</si>
  <si>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</si>
  <si>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</si>
  <si>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</si>
  <si>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</si>
  <si>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</si>
  <si>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</si>
  <si>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</si>
  <si>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</si>
  <si>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</si>
  <si>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</si>
  <si>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</si>
  <si>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</si>
  <si>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</si>
  <si>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</si>
  <si>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</si>
  <si>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</si>
  <si>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</si>
  <si>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</si>
  <si>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</si>
  <si>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</si>
  <si>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</si>
  <si>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</si>
  <si>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</si>
  <si>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</si>
  <si>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</si>
  <si>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</si>
  <si>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</si>
  <si>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</si>
  <si>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</si>
  <si>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</si>
  <si>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</si>
  <si>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</si>
  <si>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</si>
  <si>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</si>
  <si>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</si>
  <si>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</si>
  <si>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</si>
  <si>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</si>
  <si>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</si>
  <si>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</si>
  <si>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</si>
  <si>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</si>
  <si>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</si>
  <si>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</si>
  <si>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</si>
  <si>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</si>
  <si>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</si>
  <si>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</si>
  <si>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</si>
  <si>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</si>
  <si>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</si>
  <si>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</si>
  <si>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</si>
  <si>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</si>
  <si>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</si>
  <si>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</si>
  <si>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</si>
  <si>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</si>
  <si>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</si>
  <si>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</si>
  <si>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</si>
  <si>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</si>
  <si>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</si>
  <si>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</si>
  <si>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</si>
  <si>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</si>
  <si>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</si>
  <si>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</si>
  <si>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</si>
  <si>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</si>
  <si>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</si>
  <si>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</si>
  <si>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</si>
  <si>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</si>
  <si>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</si>
  <si>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</si>
  <si>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</si>
  <si>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</si>
  <si>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</si>
  <si>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</si>
  <si>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</si>
  <si>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</si>
  <si>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</si>
  <si>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</si>
  <si>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</si>
  <si>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</si>
  <si>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</si>
  <si>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</si>
  <si>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</si>
  <si>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</si>
  <si>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</si>
  <si>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</si>
  <si>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</si>
  <si>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</si>
  <si>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</si>
  <si>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</si>
  <si>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</si>
  <si>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</si>
  <si>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</si>
  <si>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</si>
  <si>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</si>
  <si>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</si>
  <si>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</si>
  <si>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</si>
  <si>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</si>
  <si>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</si>
  <si>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</si>
  <si>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</si>
  <si>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</si>
  <si>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</si>
  <si>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</si>
  <si>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</si>
  <si>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</si>
  <si>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</si>
  <si>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</si>
  <si>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</si>
  <si>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</si>
  <si>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</si>
  <si>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</si>
  <si>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</si>
  <si>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</si>
  <si>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</si>
  <si>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</si>
  <si>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</si>
  <si>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</si>
  <si>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</si>
  <si>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</si>
  <si>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</si>
  <si>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</si>
  <si>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</si>
  <si>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</si>
  <si>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</si>
  <si>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</si>
  <si>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</si>
  <si>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</si>
  <si>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</si>
  <si>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</si>
  <si>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</si>
  <si>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</si>
  <si>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</si>
  <si>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</si>
  <si>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</si>
  <si>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</si>
  <si>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</si>
  <si>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</si>
  <si>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</si>
  <si>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</si>
  <si>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</si>
  <si>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</si>
  <si>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</si>
  <si>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</si>
  <si>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</si>
  <si>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</si>
  <si>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</si>
  <si>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</si>
  <si>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</si>
  <si>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</si>
  <si>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</si>
  <si>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</si>
  <si>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</si>
  <si>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</si>
  <si>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</si>
  <si>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</si>
  <si>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</si>
  <si>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</si>
  <si>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</si>
  <si>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</si>
  <si>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</si>
  <si>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</si>
  <si>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</si>
  <si>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</si>
  <si>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</si>
  <si>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</si>
  <si>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</si>
  <si>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</si>
  <si>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</si>
  <si>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</si>
  <si>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</si>
  <si>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</si>
  <si>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</si>
  <si>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</si>
  <si>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</si>
  <si>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</si>
  <si>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</si>
  <si>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</si>
  <si>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</si>
  <si>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</si>
  <si>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</si>
  <si>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</si>
  <si>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</si>
  <si>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</si>
  <si>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</si>
  <si>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</si>
  <si>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</si>
  <si>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</si>
  <si>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</si>
  <si>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</si>
  <si>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</si>
  <si>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</si>
  <si>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</si>
  <si>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</si>
  <si>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</si>
  <si>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</si>
  <si>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</si>
  <si>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</si>
  <si>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</si>
  <si>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</si>
  <si>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</si>
  <si>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</si>
  <si>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</si>
  <si>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</si>
  <si>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</si>
  <si>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</si>
  <si>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</si>
  <si>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</si>
  <si>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</si>
  <si>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</si>
  <si>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</si>
  <si>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</si>
  <si>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</si>
  <si>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</si>
  <si>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</si>
  <si>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</si>
  <si>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</si>
  <si>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</si>
  <si>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</si>
  <si>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</si>
  <si>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</si>
  <si>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</si>
  <si>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</si>
  <si>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</si>
  <si>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</si>
  <si>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</si>
  <si>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</si>
  <si>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</si>
  <si>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</si>
  <si>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</si>
  <si>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</si>
  <si>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</si>
  <si>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</si>
  <si>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</si>
  <si>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</si>
  <si>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</si>
  <si>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</si>
  <si>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</si>
  <si>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</si>
  <si>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</si>
  <si>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</si>
  <si>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</si>
  <si>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</si>
  <si>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</si>
  <si>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</si>
  <si>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</si>
  <si>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</si>
  <si>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</si>
  <si>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</si>
  <si>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</si>
  <si>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</si>
  <si>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</si>
  <si>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</si>
  <si>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</si>
  <si>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</si>
  <si>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</si>
  <si>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</si>
  <si>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</si>
  <si>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</si>
  <si>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</si>
  <si>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</si>
  <si>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</si>
  <si>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</si>
  <si>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</si>
  <si>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</si>
  <si>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</si>
  <si>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</si>
  <si>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</si>
  <si>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</si>
  <si>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</si>
  <si>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</si>
  <si>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</si>
  <si>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</si>
  <si>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</si>
  <si>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</si>
  <si>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</si>
  <si>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</si>
  <si>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</si>
  <si>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</si>
  <si>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</si>
  <si>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</si>
  <si>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</si>
  <si>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</si>
  <si>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</si>
  <si>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</si>
  <si>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</si>
  <si>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</si>
  <si>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</si>
  <si>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</si>
  <si>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</si>
  <si>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</si>
  <si>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</si>
  <si>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</si>
  <si>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</si>
  <si>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</si>
  <si>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</si>
  <si>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</si>
  <si>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</si>
  <si>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</si>
  <si>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</si>
  <si>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</si>
  <si>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</si>
  <si>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</si>
  <si>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</si>
  <si>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</si>
  <si>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</si>
  <si>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</si>
  <si>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</si>
  <si>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</si>
  <si>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</si>
  <si>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</si>
  <si>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</si>
  <si>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</si>
  <si>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</si>
  <si>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</si>
  <si>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</si>
  <si>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</si>
  <si>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</si>
  <si>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</si>
  <si>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</si>
  <si>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</si>
  <si>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</si>
  <si>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</si>
  <si>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</si>
  <si>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</si>
  <si>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</si>
  <si>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</si>
  <si>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</si>
  <si>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</si>
  <si>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</si>
  <si>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</si>
  <si>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</si>
  <si>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</si>
  <si>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</si>
  <si>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</si>
  <si>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</si>
  <si>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</si>
  <si>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</si>
  <si>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</si>
  <si>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</si>
  <si>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</si>
  <si>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</si>
  <si>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</si>
  <si>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</si>
  <si>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</si>
  <si>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</si>
  <si>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</si>
  <si>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</si>
  <si>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</si>
  <si>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</si>
  <si>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</si>
  <si>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</si>
  <si>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</si>
  <si>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</si>
  <si>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</si>
  <si>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</si>
  <si>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</si>
  <si>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</si>
  <si>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</si>
  <si>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</si>
  <si>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</si>
  <si>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</si>
  <si>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</si>
  <si>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</si>
  <si>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</si>
  <si>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</si>
  <si>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</si>
  <si>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</si>
  <si>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</si>
  <si>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</si>
  <si>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</si>
  <si>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</si>
  <si>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</si>
  <si>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</si>
  <si>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</si>
  <si>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</si>
  <si>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</si>
  <si>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</si>
  <si>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</si>
  <si>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</si>
  <si>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</si>
  <si>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</si>
  <si>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</si>
  <si>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</si>
  <si>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</si>
  <si>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</si>
  <si>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</si>
  <si>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</si>
  <si>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</si>
  <si>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</si>
  <si>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</si>
  <si>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</si>
  <si>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</si>
  <si>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</si>
  <si>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</si>
  <si>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</si>
  <si>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</si>
  <si>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</si>
  <si>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</si>
  <si>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</si>
  <si>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</si>
  <si>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</si>
  <si>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</si>
  <si>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</si>
  <si>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</si>
  <si>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</si>
  <si>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</si>
  <si>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</si>
  <si>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</si>
  <si>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</si>
  <si>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</si>
  <si>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</si>
  <si>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</si>
  <si>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</si>
  <si>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</si>
  <si>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</si>
  <si>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</si>
  <si>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</si>
  <si>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</si>
  <si>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</si>
  <si>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</si>
  <si>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</si>
  <si>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</si>
  <si>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</si>
  <si>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</si>
  <si>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</si>
  <si>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</si>
  <si>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</si>
  <si>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</si>
  <si>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</si>
  <si>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</si>
  <si>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</si>
  <si>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</si>
  <si>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</si>
  <si>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</si>
  <si>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</si>
  <si>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</si>
  <si>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</si>
  <si>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</si>
  <si>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</si>
  <si>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</si>
  <si>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</si>
  <si>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</si>
  <si>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</si>
  <si>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</si>
  <si>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</si>
  <si>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</si>
  <si>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</si>
  <si>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</si>
  <si>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</si>
  <si>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</si>
  <si>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</si>
  <si>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</si>
  <si>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</si>
  <si>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</si>
  <si>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</si>
  <si>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</si>
  <si>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</si>
  <si>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</si>
  <si>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</si>
  <si>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</si>
  <si>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</si>
  <si>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</si>
  <si>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</si>
  <si>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</si>
  <si>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</si>
  <si>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</si>
  <si>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</si>
  <si>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</si>
  <si>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</si>
  <si>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</si>
  <si>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</si>
  <si>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</si>
  <si>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</si>
  <si>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</si>
  <si>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</si>
  <si>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</si>
  <si>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</si>
  <si>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</si>
  <si>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</si>
  <si>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</si>
  <si>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</si>
  <si>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</si>
  <si>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</si>
  <si>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</si>
  <si>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</si>
  <si>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</si>
  <si>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</si>
  <si>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</si>
  <si>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</si>
  <si>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</si>
  <si>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</si>
  <si>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</si>
  <si>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</si>
  <si>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</si>
  <si>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</si>
  <si>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</si>
  <si>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</si>
  <si>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</si>
  <si>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</si>
  <si>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</si>
  <si>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</si>
  <si>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</si>
  <si>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</si>
  <si>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</si>
  <si>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</si>
  <si>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</si>
  <si>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</si>
  <si>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</si>
  <si>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</si>
  <si>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</si>
  <si>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</si>
  <si>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</si>
  <si>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</si>
  <si>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</si>
  <si>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</si>
  <si>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</si>
  <si>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</si>
  <si>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</si>
  <si>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</si>
  <si>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</si>
  <si>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</si>
  <si>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</si>
  <si>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</si>
  <si>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</si>
  <si>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</si>
  <si>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</si>
  <si>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</si>
  <si>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</si>
  <si>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</si>
  <si>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</si>
  <si>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</si>
  <si>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</si>
  <si>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</si>
  <si>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</si>
  <si>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</si>
  <si>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</si>
  <si>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</si>
  <si>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</si>
  <si>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</si>
  <si>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</si>
  <si>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</si>
  <si>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</si>
  <si>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</si>
  <si>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</si>
  <si>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</si>
  <si>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</si>
  <si>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</si>
  <si>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</si>
  <si>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</si>
  <si>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</si>
  <si>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</si>
  <si>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</si>
  <si>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</si>
  <si>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</si>
  <si>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</si>
  <si>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</si>
  <si>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</si>
  <si>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</si>
  <si>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</si>
  <si>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</si>
  <si>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</si>
  <si>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</si>
  <si>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</si>
  <si>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</si>
  <si>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</si>
  <si>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</si>
  <si>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</si>
  <si>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</si>
  <si>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</si>
  <si>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</si>
  <si>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</si>
  <si>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</si>
  <si>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</si>
  <si>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</si>
  <si>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</si>
  <si>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</si>
  <si>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</si>
  <si>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</si>
  <si>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</si>
  <si>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</si>
  <si>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</si>
  <si>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</si>
  <si>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</si>
  <si>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</si>
  <si>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</si>
  <si>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</si>
  <si>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</si>
  <si>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</si>
  <si>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</si>
  <si>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</si>
  <si>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</si>
  <si>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</si>
  <si>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</si>
  <si>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</si>
  <si>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</si>
  <si>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</si>
  <si>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</si>
  <si>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</si>
  <si>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</si>
  <si>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</si>
  <si>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</si>
  <si>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</si>
  <si>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</si>
  <si>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</si>
  <si>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</si>
  <si>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</si>
  <si>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</si>
  <si>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</si>
  <si>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</si>
  <si>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</si>
  <si>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</si>
  <si>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</si>
  <si>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</si>
  <si>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</si>
  <si>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</si>
  <si>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</si>
  <si>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</si>
  <si>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</si>
  <si>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</si>
  <si>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</si>
  <si>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</si>
  <si>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</si>
  <si>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</si>
  <si>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</si>
  <si>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</si>
  <si>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</si>
  <si>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</si>
  <si>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</si>
  <si>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</si>
  <si>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</si>
  <si>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</si>
  <si>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</si>
  <si>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</si>
  <si>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</si>
  <si>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</si>
  <si>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</si>
  <si>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</si>
  <si>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</si>
  <si>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</si>
  <si>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</si>
  <si>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</si>
  <si>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</si>
  <si>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</si>
  <si>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</si>
  <si>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</si>
  <si>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</si>
  <si>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</si>
  <si>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</si>
  <si>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</si>
  <si>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</si>
  <si>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</si>
  <si>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</si>
  <si>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</si>
  <si>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</si>
  <si>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</si>
  <si>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</si>
  <si>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</si>
  <si>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</si>
  <si>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</si>
  <si>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</si>
  <si>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</si>
  <si>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</si>
  <si>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</si>
  <si>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</si>
  <si>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</si>
  <si>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</si>
  <si>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</si>
  <si>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</si>
  <si>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</si>
  <si>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</si>
  <si>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</si>
  <si>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</si>
  <si>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</si>
  <si>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</si>
  <si>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</si>
  <si>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</si>
  <si>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</si>
  <si>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</si>
  <si>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</si>
  <si>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</si>
  <si>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</si>
  <si>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</si>
  <si>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</si>
  <si>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</si>
  <si>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</si>
  <si>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</si>
  <si>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</si>
  <si>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</si>
  <si>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</si>
  <si>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</si>
  <si>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</si>
  <si>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</si>
  <si>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</si>
  <si>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</si>
  <si>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</si>
  <si>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</si>
  <si>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</si>
  <si>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</si>
  <si>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</si>
  <si>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</si>
  <si>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</si>
  <si>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</si>
  <si>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</si>
  <si>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</si>
  <si>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</si>
  <si>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</si>
  <si>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</si>
  <si>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</si>
  <si>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</si>
  <si>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</si>
  <si>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</si>
  <si>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</si>
  <si>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</si>
  <si>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</si>
  <si>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</si>
  <si>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</si>
  <si>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</si>
  <si>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</si>
  <si>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</si>
  <si>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</si>
  <si>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</si>
  <si>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</si>
  <si>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</si>
  <si>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</si>
  <si>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</si>
  <si>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</si>
  <si>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</si>
  <si>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</si>
  <si>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</si>
  <si>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</si>
  <si>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</si>
  <si>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</si>
  <si>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</si>
  <si>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</si>
  <si>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</si>
  <si>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</si>
  <si>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</si>
  <si>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</si>
  <si>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</si>
  <si>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</si>
  <si>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</si>
  <si>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</si>
  <si>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</si>
  <si>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</si>
  <si>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</si>
  <si>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</si>
  <si>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</si>
  <si>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</si>
  <si>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</si>
  <si>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</si>
  <si>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</si>
  <si>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</si>
  <si>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</si>
  <si>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</si>
  <si>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</si>
  <si>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</si>
  <si>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</si>
  <si>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</si>
  <si>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</si>
  <si>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</si>
  <si>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</si>
  <si>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</si>
  <si>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</si>
  <si>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</si>
  <si>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</si>
  <si>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</si>
  <si>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</si>
  <si>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</si>
  <si>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</si>
  <si>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</si>
  <si>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</si>
  <si>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</si>
  <si>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</si>
  <si>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</si>
  <si>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</si>
  <si>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</si>
  <si>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</si>
  <si>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</si>
  <si>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</si>
  <si>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</si>
  <si>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</si>
  <si>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</si>
  <si>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</si>
  <si>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</si>
  <si>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</si>
  <si>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</si>
  <si>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</si>
  <si>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</si>
  <si>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</si>
  <si>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</si>
  <si>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</si>
  <si>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</si>
  <si>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</si>
  <si>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</si>
  <si>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</si>
  <si>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</si>
  <si>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</si>
  <si>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</si>
  <si>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</si>
  <si>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</si>
  <si>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</si>
  <si>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</si>
  <si>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</si>
  <si>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</si>
  <si>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</si>
  <si>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</si>
  <si>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</si>
  <si>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</si>
  <si>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</si>
  <si>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</si>
  <si>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</si>
  <si>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</si>
  <si>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</si>
  <si>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</si>
  <si>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</si>
  <si>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</si>
  <si>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</si>
  <si>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</si>
  <si>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</si>
  <si>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</si>
  <si>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</si>
  <si>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</si>
  <si>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</si>
  <si>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</si>
  <si>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</si>
  <si>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</si>
  <si>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</si>
  <si>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</si>
  <si>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</si>
  <si>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</si>
  <si>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</si>
  <si>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</si>
  <si>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</si>
  <si>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</si>
  <si>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</si>
  <si>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</si>
  <si>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</si>
  <si>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</si>
  <si>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</si>
  <si>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</si>
  <si>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</si>
  <si>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</si>
  <si>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</si>
  <si>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</si>
  <si>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</si>
  <si>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</si>
  <si>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</si>
  <si>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</si>
  <si>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</si>
  <si>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</si>
  <si>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</si>
  <si>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</si>
  <si>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</si>
  <si>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</si>
  <si>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</si>
  <si>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</si>
  <si>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</si>
  <si>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</si>
  <si>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</si>
  <si>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</si>
  <si>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</si>
  <si>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</si>
  <si>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</si>
  <si>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</si>
  <si>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</si>
  <si>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</si>
  <si>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</si>
  <si>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</si>
  <si>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</si>
  <si>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</si>
  <si>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</si>
  <si>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</si>
  <si>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</si>
  <si>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</si>
  <si>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</si>
  <si>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</si>
  <si>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</si>
  <si>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</si>
  <si>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</si>
  <si>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</si>
  <si>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</si>
  <si>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</si>
  <si>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</si>
  <si>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</si>
  <si>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</si>
  <si>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</si>
  <si>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</si>
  <si>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</si>
  <si>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</si>
  <si>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</si>
  <si>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</si>
  <si>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</si>
  <si>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</si>
  <si>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</si>
  <si>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</si>
  <si>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</si>
  <si>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</si>
  <si>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</si>
  <si>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</si>
  <si>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</si>
  <si>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</si>
  <si>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</si>
  <si>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</si>
  <si>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</si>
  <si>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</si>
  <si>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</si>
  <si>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</si>
  <si>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</si>
  <si>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</si>
  <si>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</si>
  <si>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</si>
  <si>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</si>
  <si>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</si>
  <si>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</si>
  <si>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</si>
  <si>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</si>
  <si>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</si>
  <si>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</si>
  <si>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</si>
  <si>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</si>
  <si>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</si>
  <si>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</si>
  <si>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</si>
  <si>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</si>
  <si>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</si>
  <si>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</si>
  <si>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</si>
  <si>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</si>
  <si>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</si>
  <si>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</si>
  <si>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</si>
  <si>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</si>
  <si>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</si>
  <si>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</si>
  <si>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</si>
  <si>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</si>
  <si>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</si>
  <si>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</si>
  <si>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</si>
  <si>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</si>
  <si>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</si>
  <si>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</si>
  <si>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</si>
  <si>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</si>
  <si>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</si>
  <si>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</si>
  <si>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</si>
  <si>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</si>
  <si>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</si>
  <si>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</si>
  <si>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</si>
  <si>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</si>
  <si>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</si>
  <si>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</si>
  <si>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</si>
  <si>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</si>
  <si>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</si>
  <si>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</si>
  <si>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</si>
  <si>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</si>
  <si>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</si>
  <si>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</si>
  <si>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</si>
  <si>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</si>
  <si>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</si>
  <si>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</si>
  <si>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</si>
  <si>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</si>
  <si>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</si>
  <si>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</si>
  <si>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</si>
  <si>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</si>
  <si>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</si>
  <si>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</si>
  <si>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</si>
  <si>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</si>
  <si>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</si>
  <si>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</si>
  <si>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</si>
  <si>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</si>
  <si>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</si>
  <si>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</si>
  <si>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</si>
  <si>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</si>
  <si>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</si>
  <si>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</si>
  <si>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</si>
  <si>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</si>
  <si>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</si>
  <si>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</si>
  <si>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</si>
  <si>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</si>
  <si>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</si>
  <si>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</si>
  <si>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</si>
  <si>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</si>
  <si>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</si>
  <si>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</si>
  <si>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</si>
  <si>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</si>
  <si>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</si>
  <si>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</si>
  <si>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</si>
  <si>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</si>
  <si>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</si>
  <si>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</si>
  <si>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</si>
  <si>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</si>
  <si>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</si>
  <si>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</si>
  <si>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</si>
  <si>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</si>
  <si>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</si>
  <si>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</si>
  <si>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</si>
  <si>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</si>
  <si>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</si>
  <si>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</si>
  <si>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</si>
  <si>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</si>
  <si>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</si>
  <si>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</si>
  <si>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</si>
  <si>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</si>
  <si>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</si>
  <si>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</si>
  <si>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</si>
  <si>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</si>
  <si>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</si>
  <si>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</si>
  <si>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</si>
  <si>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</si>
  <si>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</si>
  <si>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</si>
  <si>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</si>
  <si>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</si>
  <si>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</si>
  <si>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</si>
  <si>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</si>
  <si>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</si>
  <si>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</si>
  <si>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</si>
  <si>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</si>
  <si>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</si>
  <si>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</si>
  <si>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</si>
  <si>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</si>
  <si>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</si>
  <si>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</si>
  <si>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</si>
  <si>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</si>
  <si>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</si>
  <si>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</si>
  <si>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</si>
  <si>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</si>
  <si>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</si>
  <si>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</si>
  <si>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</si>
  <si>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</si>
  <si>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</si>
  <si>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</si>
  <si>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</si>
  <si>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</si>
  <si>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</si>
  <si>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</si>
  <si>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</si>
  <si>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</si>
  <si>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</si>
  <si>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</si>
  <si>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</si>
  <si>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</si>
  <si>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</si>
  <si>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</si>
  <si>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</si>
  <si>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</si>
  <si>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</si>
  <si>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</si>
  <si>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</si>
  <si>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</si>
  <si>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</si>
  <si>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</si>
  <si>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</si>
  <si>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</si>
  <si>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</si>
  <si>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</si>
  <si>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</si>
  <si>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</si>
  <si>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</si>
  <si>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</si>
  <si>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</si>
  <si>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</si>
  <si>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</si>
  <si>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</si>
  <si>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</si>
  <si>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</si>
  <si>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</si>
  <si>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</si>
  <si>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</si>
  <si>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</si>
  <si>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</si>
  <si>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</si>
  <si>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</si>
  <si>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</si>
  <si>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</si>
  <si>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</si>
  <si>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</si>
  <si>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</si>
  <si>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</si>
  <si>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</si>
  <si>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</si>
  <si>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</si>
  <si>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</si>
  <si>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</si>
  <si>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</si>
  <si>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</si>
  <si>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</si>
  <si>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</si>
  <si>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</si>
  <si>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</si>
  <si>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</si>
  <si>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</si>
  <si>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</si>
  <si>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</si>
  <si>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</si>
  <si>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</si>
  <si>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</si>
  <si>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</si>
  <si>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</si>
  <si>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</si>
  <si>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</si>
  <si>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</si>
  <si>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</si>
  <si>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</si>
  <si>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</si>
  <si>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</si>
  <si>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</si>
  <si>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</si>
  <si>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</si>
  <si>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</si>
  <si>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</si>
  <si>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</si>
  <si>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</si>
  <si>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</si>
  <si>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</si>
  <si>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</si>
  <si>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</si>
  <si>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</si>
  <si>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</si>
  <si>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</si>
  <si>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</si>
  <si>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</si>
  <si>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</si>
  <si>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</si>
  <si>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</si>
  <si>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</si>
  <si>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</si>
  <si>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</si>
  <si>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</si>
  <si>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</si>
  <si>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</si>
  <si>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</si>
  <si>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</si>
  <si>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</si>
  <si>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</si>
  <si>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</si>
  <si>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</si>
  <si>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</si>
  <si>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</si>
  <si>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</si>
  <si>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</si>
  <si>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</si>
  <si>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</si>
  <si>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</si>
  <si>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</si>
  <si>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</si>
  <si>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</si>
  <si>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</si>
  <si>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</si>
  <si>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</si>
  <si>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</si>
  <si>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</si>
  <si>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</si>
  <si>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</si>
  <si>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</si>
  <si>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</si>
  <si>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</si>
  <si>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</si>
  <si>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</si>
  <si>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</si>
  <si>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</si>
  <si>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</si>
  <si>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</si>
  <si>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</si>
  <si>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</si>
  <si>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</si>
  <si>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</si>
  <si>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</si>
  <si>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</si>
  <si>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</si>
  <si>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</si>
  <si>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</si>
  <si>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</si>
  <si>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</si>
  <si>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</si>
  <si>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</si>
  <si>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</si>
  <si>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</si>
  <si>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</si>
  <si>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</si>
  <si>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</si>
  <si>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</si>
  <si>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</si>
  <si>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</si>
  <si>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</si>
  <si>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</si>
  <si>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</si>
  <si>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</si>
  <si>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</si>
  <si>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</si>
  <si>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</si>
  <si>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</si>
  <si>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</si>
  <si>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</si>
  <si>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</si>
  <si>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</si>
  <si>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</si>
  <si>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</si>
  <si>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</si>
  <si>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</si>
  <si>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</si>
  <si>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</si>
  <si>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</si>
  <si>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</si>
  <si>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</si>
  <si>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</si>
  <si>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</si>
  <si>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</si>
  <si>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</si>
  <si>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</si>
  <si>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</si>
  <si>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</si>
  <si>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</si>
  <si>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</si>
  <si>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</si>
  <si>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</si>
  <si>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</si>
  <si>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</si>
  <si>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</si>
  <si>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</si>
  <si>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</si>
  <si>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</si>
  <si>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</si>
  <si>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</si>
  <si>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</si>
  <si>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</si>
  <si>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</si>
  <si>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</si>
  <si>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</si>
  <si>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</si>
  <si>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</si>
  <si>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</si>
  <si>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</si>
  <si>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</si>
  <si>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</si>
  <si>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</si>
  <si>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</si>
  <si>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</si>
  <si>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</si>
  <si>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</si>
  <si>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</si>
  <si>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</si>
  <si>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</si>
  <si>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</si>
  <si>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</si>
  <si>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</si>
  <si>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</si>
  <si>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</si>
  <si>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</si>
  <si>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</si>
  <si>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</si>
  <si>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</si>
  <si>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</si>
  <si>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</si>
  <si>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</si>
  <si>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</si>
  <si>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</si>
  <si>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</si>
  <si>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</si>
  <si>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</si>
  <si>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</si>
  <si>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</si>
  <si>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</si>
  <si>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</si>
  <si>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</si>
  <si>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</si>
  <si>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</si>
  <si>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</si>
  <si>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</si>
  <si>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</si>
  <si>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</si>
  <si>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</si>
  <si>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</si>
  <si>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</si>
  <si>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</si>
  <si>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</si>
  <si>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</si>
  <si>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</si>
  <si>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</si>
  <si>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</si>
  <si>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</si>
  <si>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</si>
  <si>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</si>
  <si>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</si>
  <si>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</si>
  <si>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</si>
  <si>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</si>
  <si>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</si>
  <si>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</si>
  <si>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</si>
  <si>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</si>
  <si>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</si>
  <si>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</si>
  <si>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</si>
  <si>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</si>
  <si>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</si>
  <si>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</si>
  <si>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</si>
  <si>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</si>
  <si>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</si>
  <si>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</si>
  <si>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</si>
  <si>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</si>
  <si>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</si>
  <si>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</si>
  <si>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</si>
  <si>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</si>
  <si>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</si>
  <si>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</si>
  <si>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</si>
  <si>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</si>
  <si>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</si>
  <si>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</si>
  <si>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</si>
  <si>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</si>
  <si>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</si>
  <si>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</si>
  <si>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</si>
  <si>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</si>
  <si>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</si>
  <si>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</si>
  <si>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</si>
  <si>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</si>
  <si>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</si>
  <si>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</si>
  <si>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</si>
  <si>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</si>
  <si>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</si>
  <si>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</si>
  <si>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</si>
  <si>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</si>
  <si>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</si>
  <si>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</si>
  <si>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</si>
  <si>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</si>
  <si>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</si>
  <si>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</si>
  <si>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</si>
  <si>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</si>
  <si>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</si>
  <si>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</si>
  <si>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</si>
  <si>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</si>
  <si>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</si>
  <si>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</si>
  <si>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</si>
  <si>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</si>
  <si>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</si>
  <si>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</si>
  <si>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</si>
  <si>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</si>
  <si>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</si>
  <si>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</si>
  <si>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</si>
  <si>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</si>
  <si>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</si>
  <si>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</si>
  <si>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</si>
  <si>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</si>
  <si>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</si>
  <si>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</si>
  <si>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</si>
  <si>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</si>
  <si>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</si>
  <si>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</si>
  <si>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</si>
  <si>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</si>
  <si>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</si>
  <si>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</si>
  <si>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</si>
  <si>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</si>
  <si>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</si>
  <si>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</si>
  <si>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</si>
  <si>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</si>
  <si>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</si>
  <si>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</si>
  <si>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</si>
  <si>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</si>
  <si>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</si>
  <si>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</si>
  <si>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</si>
  <si>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</si>
  <si>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</si>
  <si>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</si>
  <si>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</si>
  <si>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</si>
  <si>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</si>
  <si>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</si>
  <si>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</si>
  <si>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</si>
  <si>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</si>
  <si>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</si>
  <si>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</si>
  <si>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</si>
  <si>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</si>
  <si>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</si>
  <si>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</si>
  <si>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</si>
  <si>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</si>
  <si>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</si>
  <si>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</si>
  <si>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</si>
  <si>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</si>
  <si>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</si>
  <si>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</si>
  <si>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</si>
  <si>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</si>
  <si>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</si>
  <si>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</si>
  <si>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</si>
  <si>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</si>
  <si>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</si>
  <si>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</si>
  <si>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</si>
  <si>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</si>
  <si>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</si>
  <si>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</si>
  <si>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</si>
  <si>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</si>
  <si>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</si>
  <si>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</si>
  <si>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</si>
  <si>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</si>
  <si>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</si>
  <si>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</si>
  <si>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</si>
  <si>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</si>
  <si>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</si>
  <si>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</si>
  <si>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</si>
  <si>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</si>
  <si>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</si>
  <si>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</si>
  <si>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</si>
  <si>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</si>
  <si>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</si>
  <si>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</si>
  <si>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</si>
  <si>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</si>
  <si>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</si>
  <si>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</si>
  <si>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</si>
  <si>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</si>
  <si>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</si>
  <si>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</si>
  <si>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</si>
  <si>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</si>
  <si>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</si>
  <si>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</si>
  <si>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</si>
  <si>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</si>
  <si>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</si>
  <si>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</si>
  <si>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</si>
  <si>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</si>
  <si>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</si>
  <si>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</si>
  <si>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</si>
  <si>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</si>
  <si>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</si>
  <si>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</si>
  <si>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</si>
  <si>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</si>
  <si>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</si>
  <si>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</si>
  <si>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</si>
  <si>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</si>
  <si>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</si>
  <si>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</si>
  <si>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</si>
  <si>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</si>
  <si>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</si>
  <si>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</si>
  <si>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</si>
  <si>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</si>
  <si>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</si>
  <si>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</si>
  <si>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</si>
  <si>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</si>
  <si>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</si>
  <si>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</si>
  <si>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</si>
  <si>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</si>
  <si>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</si>
  <si>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</si>
  <si>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</si>
  <si>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</si>
  <si>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</si>
  <si>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</si>
  <si>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</si>
  <si>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</si>
  <si>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</si>
  <si>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</si>
  <si>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</si>
  <si>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</si>
  <si>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</si>
  <si>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</si>
  <si>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</si>
  <si>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</si>
  <si>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</si>
  <si>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</si>
  <si>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</si>
  <si>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</si>
  <si>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</si>
  <si>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</si>
  <si>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</si>
  <si>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</si>
  <si>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</si>
  <si>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</si>
  <si>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</si>
  <si>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</si>
  <si>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</si>
  <si>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</si>
  <si>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</si>
  <si>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</si>
  <si>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</si>
  <si>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</si>
  <si>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</si>
  <si>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</si>
  <si>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</si>
  <si>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</si>
  <si>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</si>
  <si>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</si>
  <si>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</si>
  <si>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</si>
  <si>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</si>
  <si>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</si>
  <si>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</si>
  <si>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</si>
  <si>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</si>
  <si>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</si>
  <si>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</si>
  <si>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</si>
  <si>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</si>
  <si>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</si>
  <si>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</si>
  <si>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</si>
  <si>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</si>
  <si>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</si>
  <si>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</si>
  <si>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</si>
  <si>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</si>
  <si>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</si>
  <si>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</si>
  <si>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</si>
  <si>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</si>
  <si>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</si>
  <si>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</si>
  <si>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</si>
  <si>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</si>
  <si>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</si>
  <si>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</si>
  <si>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</si>
  <si>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</si>
  <si>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</si>
  <si>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</si>
  <si>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</si>
  <si>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</si>
  <si>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</si>
  <si>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</si>
  <si>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</si>
  <si>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</si>
  <si>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</si>
  <si>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</si>
  <si>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</si>
  <si>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</si>
  <si>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</si>
  <si>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</si>
  <si>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</si>
  <si>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</si>
  <si>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</si>
  <si>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</si>
  <si>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</si>
  <si>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</si>
  <si>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</si>
  <si>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</si>
  <si>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</si>
  <si>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</si>
  <si>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</si>
  <si>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</si>
  <si>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</si>
  <si>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</si>
  <si>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</si>
  <si>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</si>
  <si>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</si>
  <si>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</si>
  <si>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</si>
  <si>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</si>
  <si>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</si>
  <si>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</si>
  <si>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</si>
  <si>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</si>
  <si>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</si>
  <si>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</si>
  <si>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</si>
  <si>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</si>
  <si>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</si>
  <si>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</si>
  <si>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</si>
  <si>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</si>
  <si>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</si>
  <si>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</si>
  <si>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</si>
  <si>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</si>
  <si>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</si>
  <si>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</si>
  <si>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</si>
  <si>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</si>
  <si>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</si>
  <si>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</si>
  <si>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</si>
  <si>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</si>
  <si>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</si>
  <si>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</si>
  <si>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</si>
  <si>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</si>
  <si>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</si>
  <si>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</si>
  <si>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</si>
  <si>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</si>
  <si>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</si>
  <si>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</si>
  <si>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</si>
  <si>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</si>
  <si>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</si>
  <si>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</si>
  <si>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</si>
  <si>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</si>
  <si>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</si>
  <si>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</si>
  <si>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</si>
  <si>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</si>
  <si>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</si>
  <si>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</si>
  <si>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</si>
  <si>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</si>
  <si>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</si>
  <si>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</si>
  <si>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</si>
  <si>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</si>
  <si>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</si>
  <si>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</si>
  <si>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</si>
  <si>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</si>
  <si>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</si>
  <si>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</si>
  <si>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</si>
  <si>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</si>
  <si>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</si>
  <si>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</si>
  <si>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</si>
  <si>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</si>
  <si>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</si>
  <si>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</si>
  <si>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</si>
  <si>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</si>
  <si>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</si>
  <si>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</si>
  <si>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</si>
  <si>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</si>
  <si>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</si>
  <si>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</si>
  <si>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</si>
  <si>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</si>
  <si>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</si>
  <si>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</si>
  <si>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</si>
  <si>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</si>
  <si>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</si>
  <si>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</si>
  <si>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</si>
  <si>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</si>
  <si>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</si>
  <si>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</si>
  <si>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</si>
  <si>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</si>
  <si>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</si>
  <si>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</si>
  <si>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</si>
  <si>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</si>
  <si>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</si>
  <si>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</si>
  <si>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</si>
  <si>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</si>
  <si>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</si>
  <si>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</si>
  <si>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</si>
  <si>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</si>
  <si>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</si>
  <si>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</si>
  <si>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</si>
  <si>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</si>
  <si>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</si>
  <si>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</si>
  <si>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</si>
  <si>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</si>
  <si>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</si>
  <si>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</si>
  <si>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</si>
  <si>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</si>
  <si>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</si>
  <si>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</si>
  <si>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</si>
  <si>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</si>
  <si>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</si>
  <si>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</si>
  <si>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</si>
  <si>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</si>
  <si>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</si>
  <si>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</si>
  <si>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</si>
  <si>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</si>
  <si>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</si>
  <si>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</si>
  <si>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</si>
  <si>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</si>
  <si>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</si>
  <si>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</si>
  <si>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</si>
  <si>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</si>
  <si>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</si>
  <si>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</si>
  <si>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</si>
  <si>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</si>
  <si>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</si>
  <si>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</si>
  <si>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</si>
  <si>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</si>
  <si>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</si>
  <si>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</si>
  <si>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</si>
  <si>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</si>
  <si>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</si>
  <si>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</si>
  <si>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</si>
  <si>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</si>
  <si>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</si>
  <si>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</si>
  <si>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</si>
  <si>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</si>
  <si>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</si>
  <si>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</si>
  <si>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</si>
  <si>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</si>
  <si>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</si>
  <si>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</si>
  <si>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</si>
  <si>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</si>
  <si>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</si>
  <si>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</si>
  <si>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</si>
  <si>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</si>
  <si>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</si>
  <si>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</si>
  <si>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</si>
  <si>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</si>
  <si>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</si>
  <si>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</si>
  <si>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</si>
  <si>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</si>
  <si>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</si>
  <si>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</si>
  <si>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</si>
  <si>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</si>
  <si>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</si>
  <si>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</si>
  <si>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</si>
  <si>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</si>
  <si>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</si>
  <si>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</si>
  <si>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</si>
  <si>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</si>
  <si>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</si>
  <si>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</si>
  <si>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</si>
  <si>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</si>
  <si>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</si>
  <si>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</si>
  <si>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</si>
  <si>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</si>
  <si>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</si>
  <si>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</si>
  <si>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</si>
  <si>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</si>
  <si>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</si>
  <si>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</si>
  <si>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</si>
  <si>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</si>
  <si>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</si>
  <si>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</si>
  <si>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</si>
  <si>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</si>
  <si>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</si>
  <si>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</si>
  <si>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</si>
  <si>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</si>
  <si>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</si>
  <si>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</si>
  <si>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</si>
  <si>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</si>
  <si>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</si>
  <si>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</si>
  <si>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</si>
  <si>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</si>
  <si>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</si>
  <si>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</si>
  <si>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</si>
  <si>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</si>
  <si>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</si>
  <si>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</si>
  <si>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</si>
  <si>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</si>
  <si>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</si>
  <si>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</si>
  <si>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</si>
  <si>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</si>
  <si>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</si>
  <si>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</si>
  <si>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</si>
  <si>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</si>
  <si>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</si>
  <si>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</si>
  <si>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</si>
  <si>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</si>
  <si>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</si>
  <si>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</si>
  <si>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</si>
  <si>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</si>
  <si>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</si>
  <si>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</si>
  <si>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</si>
  <si>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</si>
  <si>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</si>
  <si>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</si>
  <si>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</si>
  <si>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</si>
  <si>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</si>
  <si>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</si>
  <si>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</si>
  <si>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</si>
  <si>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</si>
  <si>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</si>
  <si>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</si>
  <si>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</si>
  <si>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</si>
  <si>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</si>
  <si>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</si>
  <si>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</si>
  <si>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</si>
  <si>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</si>
  <si>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</si>
  <si>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</si>
  <si>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</si>
  <si>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</si>
  <si>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</si>
  <si>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</si>
  <si>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</si>
  <si>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</si>
  <si>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</si>
  <si>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</si>
  <si>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</si>
  <si>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</si>
  <si>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</si>
  <si>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</si>
  <si>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</si>
  <si>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</si>
  <si>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</si>
  <si>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</si>
  <si>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</si>
  <si>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</si>
  <si>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</si>
  <si>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</si>
  <si>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</si>
  <si>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</si>
  <si>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</si>
  <si>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</si>
  <si>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</si>
  <si>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</si>
  <si>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</si>
  <si>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</si>
  <si>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</si>
  <si>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</si>
  <si>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</si>
  <si>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</si>
  <si>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</si>
  <si>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</si>
  <si>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</si>
  <si>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</si>
  <si>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</si>
  <si>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</si>
  <si>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</si>
  <si>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</si>
  <si>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</si>
  <si>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</si>
  <si>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</si>
  <si>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</si>
  <si>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</si>
  <si>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</si>
  <si>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</si>
  <si>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</si>
  <si>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</si>
  <si>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</si>
  <si>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</si>
  <si>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</si>
  <si>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</si>
  <si>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</si>
  <si>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</si>
  <si>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</si>
  <si>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</si>
  <si>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</si>
  <si>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</si>
  <si>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</si>
  <si>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</si>
  <si>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</si>
  <si>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</si>
  <si>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</si>
  <si>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</si>
  <si>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</si>
  <si>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</si>
  <si>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</si>
  <si>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</si>
  <si>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</si>
  <si>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</si>
  <si>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</si>
  <si>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</si>
  <si>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</si>
  <si>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</si>
  <si>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</si>
  <si>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</si>
  <si>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</si>
  <si>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</si>
  <si>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</si>
  <si>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</si>
  <si>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</si>
  <si>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</si>
  <si>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</si>
  <si>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</si>
  <si>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</si>
  <si>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</si>
  <si>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</si>
  <si>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</si>
  <si>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</si>
  <si>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</si>
  <si>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</si>
  <si>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</si>
  <si>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</si>
  <si>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</si>
  <si>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</si>
  <si>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</si>
  <si>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</si>
  <si>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</si>
  <si>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</si>
  <si>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</si>
  <si>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</si>
  <si>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</si>
  <si>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</si>
  <si>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</si>
  <si>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</si>
  <si>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</si>
  <si>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</si>
  <si>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</si>
  <si>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</si>
  <si>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</si>
  <si>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</si>
  <si>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</si>
  <si>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</si>
  <si>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</si>
  <si>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</si>
  <si>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</si>
  <si>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</si>
  <si>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</si>
  <si>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</si>
  <si>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</si>
  <si>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</si>
  <si>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</si>
  <si>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</si>
  <si>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</si>
  <si>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</si>
  <si>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</si>
  <si>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</si>
  <si>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</si>
  <si>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</si>
  <si>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</si>
  <si>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</si>
  <si>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</si>
  <si>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</si>
  <si>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</si>
  <si>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</si>
  <si>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</si>
  <si>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</si>
  <si>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</si>
  <si>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</si>
  <si>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</si>
  <si>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</si>
  <si>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</si>
  <si>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</si>
  <si>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</si>
  <si>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</si>
  <si>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</si>
  <si>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</si>
  <si>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</si>
  <si>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</si>
  <si>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</si>
  <si>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</si>
  <si>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</si>
  <si>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</si>
  <si>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</si>
  <si>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</si>
  <si>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</si>
  <si>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</si>
  <si>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</si>
  <si>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</si>
  <si>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</si>
  <si>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</si>
  <si>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</si>
  <si>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</si>
  <si>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</si>
  <si>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</si>
  <si>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</si>
  <si>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</si>
  <si>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</si>
  <si>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</si>
  <si>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</si>
  <si>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</si>
  <si>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</si>
  <si>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</si>
  <si>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</si>
  <si>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</si>
  <si>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</si>
  <si>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</si>
  <si>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</si>
  <si>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</si>
  <si>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</si>
  <si>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</si>
  <si>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</si>
  <si>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</si>
  <si>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</si>
  <si>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</si>
  <si>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</si>
  <si>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</si>
  <si>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</si>
  <si>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</si>
  <si>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</si>
  <si>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</si>
  <si>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</si>
  <si>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</si>
  <si>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</si>
  <si>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</si>
  <si>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</si>
  <si>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</si>
  <si>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</si>
  <si>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</si>
  <si>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</si>
  <si>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</si>
  <si>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</si>
  <si>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</si>
  <si>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</si>
  <si>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</si>
  <si>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</si>
  <si>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</si>
  <si>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</si>
  <si>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</si>
  <si>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</si>
  <si>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</si>
  <si>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</si>
  <si>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</si>
  <si>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</si>
  <si>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</si>
  <si>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</si>
  <si>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</si>
  <si>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</si>
  <si>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</si>
  <si>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</si>
  <si>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</si>
  <si>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</si>
  <si>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</si>
  <si>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</si>
  <si>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</si>
  <si>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</si>
  <si>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</si>
  <si>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</si>
  <si>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</si>
  <si>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</si>
  <si>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</si>
  <si>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</si>
  <si>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</si>
  <si>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</si>
  <si>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</si>
  <si>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</si>
  <si>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</si>
  <si>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</si>
  <si>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</si>
  <si>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</si>
  <si>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</si>
  <si>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</si>
  <si>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</si>
  <si>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</si>
  <si>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</si>
  <si>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</si>
  <si>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</si>
  <si>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</si>
  <si>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</si>
  <si>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</si>
  <si>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</si>
  <si>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</si>
  <si>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</si>
  <si>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</si>
  <si>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</si>
  <si>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</si>
  <si>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</si>
  <si>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</si>
  <si>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</si>
  <si>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</si>
  <si>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</si>
  <si>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</si>
  <si>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</si>
  <si>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</si>
  <si>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</si>
  <si>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</si>
  <si>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</si>
  <si>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</si>
  <si>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</si>
  <si>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</si>
  <si>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</si>
  <si>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</si>
  <si>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</si>
  <si>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</si>
  <si>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</si>
  <si>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</si>
  <si>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</si>
  <si>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</si>
  <si>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</si>
  <si>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</si>
  <si>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</si>
  <si>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</si>
  <si>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</si>
  <si>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</si>
  <si>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</si>
  <si>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</si>
  <si>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</si>
  <si>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</si>
  <si>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</si>
  <si>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</si>
  <si>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</si>
  <si>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</si>
  <si>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</si>
  <si>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</si>
  <si>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</si>
  <si>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</si>
  <si>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</si>
  <si>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</si>
  <si>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</si>
  <si>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</si>
  <si>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</si>
  <si>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</si>
  <si>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</si>
  <si>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</si>
  <si>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</si>
  <si>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</si>
  <si>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</si>
  <si>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</si>
  <si>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</si>
  <si>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</si>
  <si>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</si>
  <si>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</si>
  <si>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</si>
  <si>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</si>
  <si>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</si>
  <si>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</si>
  <si>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</si>
  <si>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</si>
  <si>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</si>
  <si>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</si>
  <si>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</si>
  <si>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</si>
  <si>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</si>
  <si>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</si>
  <si>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</si>
  <si>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</si>
  <si>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</si>
  <si>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</si>
  <si>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</si>
  <si>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</si>
  <si>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</si>
  <si>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</si>
  <si>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</si>
  <si>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</si>
  <si>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</si>
  <si>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</si>
  <si>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</si>
  <si>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</si>
  <si>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</si>
  <si>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</si>
  <si>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</si>
  <si>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</si>
  <si>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</si>
  <si>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</si>
  <si>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</si>
  <si>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</si>
  <si>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</si>
  <si>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</si>
  <si>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</si>
  <si>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</si>
  <si>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</si>
  <si>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</si>
  <si>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</si>
  <si>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</si>
  <si>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</si>
  <si>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</si>
  <si>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</si>
  <si>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</si>
  <si>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</si>
  <si>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</si>
  <si>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</si>
  <si>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</si>
  <si>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</si>
  <si>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</si>
  <si>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</si>
  <si>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</si>
  <si>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</si>
  <si>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</si>
  <si>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</si>
  <si>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</si>
  <si>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</si>
  <si>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</si>
  <si>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</si>
  <si>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</si>
  <si>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</si>
  <si>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</si>
  <si>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</si>
  <si>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</si>
  <si>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</si>
  <si>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</si>
  <si>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</si>
  <si>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</si>
  <si>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</si>
  <si>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</si>
  <si>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</si>
  <si>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</si>
  <si>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</si>
  <si>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</si>
  <si>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</si>
  <si>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</si>
  <si>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</si>
  <si>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</si>
  <si>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</si>
  <si>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</si>
  <si>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</si>
  <si>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</si>
  <si>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</si>
  <si>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</si>
  <si>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</si>
  <si>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</si>
  <si>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</si>
  <si>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</si>
  <si>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</si>
  <si>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</si>
  <si>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</si>
  <si>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</si>
  <si>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</si>
  <si>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</si>
  <si>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</si>
  <si>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</si>
  <si>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</si>
  <si>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</si>
  <si>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</si>
  <si>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</si>
  <si>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</si>
  <si>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</si>
  <si>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</si>
  <si>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</si>
  <si>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</si>
  <si>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</si>
  <si>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</si>
  <si>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</si>
  <si>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</si>
  <si>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</si>
  <si>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</si>
  <si>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</si>
  <si>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</si>
  <si>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</si>
  <si>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</si>
  <si>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</si>
  <si>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</si>
  <si>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</si>
  <si>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</si>
  <si>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</si>
  <si>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</si>
  <si>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</si>
  <si>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</si>
  <si>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</si>
  <si>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</si>
  <si>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</si>
  <si>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</si>
  <si>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</si>
  <si>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</si>
  <si>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</si>
  <si>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</si>
  <si>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</si>
  <si>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</si>
  <si>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</si>
  <si>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</si>
  <si>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</si>
  <si>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</si>
  <si>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</si>
  <si>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</si>
  <si>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</si>
  <si>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</si>
  <si>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</si>
  <si>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</si>
  <si>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</si>
  <si>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</si>
  <si>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</si>
  <si>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</si>
  <si>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</si>
  <si>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</si>
  <si>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</si>
  <si>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</si>
  <si>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</si>
  <si>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</si>
  <si>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</si>
  <si>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</si>
  <si>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</si>
  <si>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</si>
  <si>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</si>
  <si>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</si>
  <si>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</si>
  <si>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</si>
  <si>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</si>
  <si>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</si>
  <si>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</si>
  <si>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</si>
  <si>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</si>
  <si>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</si>
  <si>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</si>
  <si>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</si>
  <si>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</si>
  <si>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</si>
  <si>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</si>
  <si>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</si>
  <si>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</si>
  <si>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</si>
  <si>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</si>
  <si>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</si>
  <si>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</si>
  <si>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</si>
  <si>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</si>
  <si>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</si>
  <si>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</si>
  <si>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</si>
  <si>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</si>
  <si>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</si>
  <si>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</si>
  <si>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</si>
  <si>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</si>
  <si>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</si>
  <si>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</si>
  <si>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</si>
  <si>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</si>
  <si>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</si>
  <si>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</si>
  <si>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</si>
  <si>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</si>
  <si>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</si>
  <si>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</si>
  <si>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</si>
  <si>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</si>
  <si>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</si>
  <si>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</si>
  <si>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</si>
  <si>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</si>
  <si>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</si>
  <si>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</si>
  <si>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</si>
  <si>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</si>
  <si>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</si>
  <si>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</si>
  <si>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</si>
  <si>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</si>
  <si>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</si>
  <si>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</si>
  <si>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</si>
  <si>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</si>
  <si>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</si>
  <si>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</si>
  <si>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</si>
  <si>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</si>
  <si>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</si>
  <si>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</si>
  <si>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</si>
  <si>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</si>
  <si>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</si>
  <si>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</si>
  <si>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</si>
  <si>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</si>
  <si>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</si>
  <si>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</si>
  <si>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</si>
  <si>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</si>
  <si>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</si>
  <si>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</si>
  <si>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</si>
  <si>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</si>
  <si>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</si>
  <si>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</si>
  <si>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</si>
  <si>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</si>
  <si>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</si>
  <si>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</si>
  <si>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</si>
  <si>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</si>
  <si>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</si>
  <si>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</si>
  <si>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</si>
  <si>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</si>
  <si>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</si>
  <si>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</si>
  <si>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</si>
  <si>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</si>
  <si>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</si>
  <si>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</si>
  <si>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</si>
  <si>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</si>
  <si>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</si>
  <si>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</si>
  <si>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</si>
  <si>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</si>
  <si>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</si>
  <si>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</si>
  <si>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</si>
  <si>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</si>
  <si>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</si>
  <si>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</si>
  <si>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</si>
  <si>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</si>
  <si>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</si>
  <si>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</si>
  <si>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</si>
  <si>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</si>
  <si>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</si>
  <si>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</si>
  <si>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</si>
  <si>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</si>
  <si>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</si>
  <si>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</si>
  <si>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</si>
  <si>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</si>
  <si>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</si>
  <si>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</si>
  <si>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</si>
  <si>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</si>
  <si>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</si>
  <si>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</si>
  <si>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</si>
  <si>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</si>
  <si>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</si>
  <si>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</si>
  <si>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</si>
  <si>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</si>
  <si>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</si>
  <si>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</si>
  <si>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</si>
  <si>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</si>
  <si>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</si>
  <si>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</si>
  <si>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</si>
  <si>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</si>
  <si>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</si>
  <si>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</si>
  <si>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</si>
  <si>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</si>
  <si>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</si>
  <si>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</si>
  <si>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</si>
  <si>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</si>
  <si>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</si>
  <si>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</si>
  <si>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</si>
  <si>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</si>
  <si>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</si>
  <si>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</si>
  <si>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</si>
  <si>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</si>
  <si>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</si>
  <si>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</si>
  <si>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</si>
  <si>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</si>
  <si>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</si>
  <si>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</si>
  <si>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</si>
  <si>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</si>
  <si>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</si>
  <si>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</si>
  <si>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</si>
  <si>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</si>
  <si>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</si>
  <si>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</si>
  <si>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</si>
  <si>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</si>
  <si>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</si>
  <si>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</si>
  <si>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</si>
  <si>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</si>
  <si>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</si>
  <si>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</si>
  <si>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</si>
  <si>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</si>
  <si>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</si>
  <si>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</si>
  <si>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</si>
  <si>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</si>
  <si>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</si>
  <si>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</si>
  <si>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</si>
  <si>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</si>
  <si>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</si>
  <si>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</si>
  <si>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</si>
  <si>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</si>
  <si>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</si>
  <si>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</si>
  <si>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</si>
  <si>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</si>
  <si>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</si>
  <si>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</si>
  <si>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</si>
  <si>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</si>
  <si>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</si>
  <si>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</si>
  <si>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</si>
  <si>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</si>
  <si>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</si>
  <si>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</si>
  <si>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</si>
  <si>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</si>
  <si>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</si>
  <si>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</si>
  <si>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</si>
  <si>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</si>
  <si>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</si>
  <si>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</si>
  <si>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</si>
  <si>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</si>
  <si>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</si>
  <si>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</si>
  <si>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</si>
  <si>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</si>
  <si>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</si>
  <si>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</si>
  <si>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</si>
  <si>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</si>
  <si>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</si>
  <si>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</si>
  <si>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</si>
  <si>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</si>
  <si>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</si>
  <si>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</si>
  <si>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</si>
  <si>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</si>
  <si>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</si>
  <si>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</si>
  <si>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</si>
  <si>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</si>
  <si>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</si>
  <si>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</si>
  <si>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</si>
  <si>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</si>
  <si>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</si>
  <si>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</si>
  <si>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</si>
  <si>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</si>
  <si>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</si>
  <si>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</si>
  <si>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</si>
  <si>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</si>
  <si>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</si>
  <si>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</si>
  <si>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</si>
  <si>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</si>
  <si>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</si>
  <si>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</si>
  <si>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</si>
  <si>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</si>
  <si>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</si>
  <si>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</si>
  <si>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</si>
  <si>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</si>
  <si>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</si>
  <si>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</si>
  <si>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</si>
  <si>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</si>
  <si>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</si>
  <si>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</si>
  <si>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</si>
  <si>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</si>
  <si>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</si>
  <si>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</si>
  <si>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</si>
  <si>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</si>
  <si>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</si>
  <si>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</si>
  <si>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</si>
  <si>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</si>
  <si>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</si>
  <si>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</si>
  <si>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</si>
  <si>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</si>
  <si>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</si>
  <si>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</si>
  <si>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</si>
  <si>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</si>
  <si>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</si>
  <si>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</si>
  <si>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</si>
  <si>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</si>
  <si>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</si>
  <si>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</si>
  <si>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</si>
  <si>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</si>
  <si>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</si>
  <si>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</si>
  <si>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</si>
  <si>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</si>
  <si>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</si>
  <si>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</si>
  <si>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</si>
  <si>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</si>
  <si>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</si>
  <si>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</si>
  <si>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</si>
  <si>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</si>
  <si>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</si>
  <si>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</si>
  <si>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</si>
  <si>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</si>
  <si>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</si>
  <si>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</si>
  <si>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</si>
  <si>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</si>
  <si>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</si>
  <si>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</si>
  <si>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</si>
  <si>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</si>
  <si>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</si>
  <si>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</si>
  <si>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</si>
  <si>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</si>
  <si>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</si>
  <si>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</si>
  <si>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</si>
  <si>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</si>
  <si>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</si>
  <si>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</si>
  <si>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</si>
  <si>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</si>
  <si>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</si>
  <si>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</si>
  <si>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</si>
  <si>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</si>
  <si>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</si>
  <si>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</si>
  <si>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</si>
  <si>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</si>
  <si>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</si>
  <si>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</si>
  <si>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</si>
  <si>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</si>
  <si>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</si>
  <si>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</si>
  <si>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</si>
  <si>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</si>
  <si>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</si>
  <si>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</si>
  <si>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</si>
  <si>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</si>
  <si>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</si>
  <si>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</si>
  <si>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</si>
  <si>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</si>
  <si>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</si>
  <si>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</si>
  <si>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</si>
  <si>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</si>
  <si>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</si>
  <si>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</si>
  <si>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</si>
  <si>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</si>
  <si>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</si>
  <si>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</si>
  <si>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</si>
  <si>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</si>
  <si>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</si>
  <si>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</si>
  <si>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</si>
  <si>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</si>
  <si>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</si>
  <si>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</si>
  <si>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</si>
  <si>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</si>
  <si>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</si>
  <si>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</si>
  <si>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</si>
  <si>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</si>
  <si>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</si>
  <si>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</si>
  <si>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</si>
  <si>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</si>
  <si>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</si>
  <si>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</si>
  <si>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</si>
  <si>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</si>
  <si>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</si>
  <si>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</si>
  <si>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</si>
  <si>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</si>
  <si>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</si>
  <si>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</si>
  <si>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</si>
  <si>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</si>
  <si>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</si>
  <si>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</si>
  <si>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</si>
  <si>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</si>
  <si>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</si>
  <si>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</si>
  <si>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</si>
  <si>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</si>
  <si>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</si>
  <si>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</si>
  <si>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</si>
  <si>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</si>
  <si>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</si>
  <si>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</si>
  <si>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</si>
  <si>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</si>
  <si>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</si>
  <si>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</si>
  <si>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</si>
  <si>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</si>
  <si>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</si>
  <si>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</si>
  <si>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</si>
  <si>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</si>
  <si>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</si>
  <si>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</si>
  <si>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</si>
  <si>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</si>
  <si>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</si>
  <si>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</si>
  <si>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</si>
  <si>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</si>
  <si>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</si>
  <si>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</si>
  <si>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</si>
  <si>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</si>
  <si>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</si>
  <si>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</si>
  <si>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</si>
  <si>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</si>
  <si>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</si>
  <si>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</si>
  <si>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</si>
  <si>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</si>
  <si>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</si>
  <si>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</si>
  <si>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</si>
  <si>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</si>
  <si>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</si>
  <si>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</si>
  <si>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</si>
  <si>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</si>
  <si>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</si>
  <si>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</si>
  <si>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</si>
  <si>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</si>
  <si>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</si>
  <si>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</si>
  <si>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</si>
  <si>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</si>
  <si>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</si>
  <si>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</si>
  <si>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</si>
  <si>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</si>
  <si>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</si>
  <si>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</si>
  <si>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</si>
  <si>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</si>
  <si>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</si>
  <si>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</si>
  <si>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</si>
  <si>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</si>
  <si>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</si>
  <si>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</si>
  <si>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</si>
  <si>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</si>
  <si>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</si>
  <si>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</si>
  <si>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</si>
  <si>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</si>
  <si>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</si>
  <si>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</si>
  <si>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</si>
  <si>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</si>
  <si>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</si>
  <si>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</si>
  <si>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</si>
  <si>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</si>
  <si>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</si>
  <si>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</si>
  <si>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</si>
  <si>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</si>
  <si>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</si>
  <si>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</si>
  <si>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</si>
  <si>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</si>
  <si>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</si>
  <si>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</si>
  <si>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</si>
  <si>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</si>
  <si>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</si>
  <si>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</si>
  <si>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</si>
  <si>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</si>
  <si>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</si>
  <si>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</si>
  <si>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</si>
  <si>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</si>
  <si>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</si>
  <si>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</si>
  <si>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</si>
  <si>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</si>
  <si>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</si>
  <si>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</si>
  <si>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</si>
  <si>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</si>
  <si>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</si>
  <si>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</si>
  <si>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</si>
  <si>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</si>
  <si>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</si>
  <si>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</si>
  <si>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</si>
  <si>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</si>
  <si>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</si>
  <si>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</si>
  <si>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</si>
  <si>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</si>
  <si>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</si>
  <si>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</si>
  <si>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</si>
  <si>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</si>
  <si>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</si>
  <si>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</si>
  <si>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</si>
  <si>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</si>
  <si>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</si>
  <si>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</si>
  <si>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</si>
  <si>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</si>
  <si>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</si>
  <si>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</si>
  <si>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</si>
  <si>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</si>
  <si>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</si>
  <si>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</si>
  <si>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</si>
  <si>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</si>
  <si>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</si>
  <si>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</si>
  <si>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</si>
  <si>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</si>
  <si>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</si>
  <si>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</si>
  <si>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</si>
  <si>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</si>
  <si>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</si>
  <si>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</si>
  <si>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</si>
  <si>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</si>
  <si>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</si>
  <si>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</si>
  <si>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</si>
  <si>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</si>
  <si>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</si>
  <si>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</si>
  <si>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</si>
  <si>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</si>
  <si>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</si>
  <si>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</si>
  <si>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</si>
  <si>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</si>
  <si>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</si>
  <si>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</si>
  <si>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</si>
  <si>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</si>
  <si>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</si>
  <si>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</si>
  <si>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</si>
  <si>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</si>
  <si>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</si>
  <si>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</si>
  <si>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</si>
  <si>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</si>
  <si>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</si>
  <si>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</si>
  <si>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</si>
  <si>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</si>
  <si>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</si>
  <si>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</si>
  <si>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</si>
  <si>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</si>
  <si>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</si>
  <si>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</si>
  <si>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</si>
  <si>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</si>
  <si>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</si>
  <si>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</si>
  <si>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</si>
  <si>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</si>
  <si>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</si>
  <si>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</si>
  <si>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</si>
  <si>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</si>
  <si>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</si>
  <si>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</si>
  <si>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</si>
  <si>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</si>
  <si>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</si>
  <si>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</si>
  <si>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</si>
  <si>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</si>
  <si>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</si>
  <si>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</si>
  <si>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</si>
  <si>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</si>
  <si>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</si>
  <si>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</si>
  <si>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</si>
  <si>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</si>
  <si>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</si>
  <si>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</si>
  <si>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</si>
  <si>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</si>
  <si>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</si>
  <si>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</si>
  <si>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</si>
  <si>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</si>
  <si>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</si>
  <si>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</si>
  <si>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</si>
  <si>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</si>
  <si>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</si>
  <si>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</si>
  <si>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</si>
  <si>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</si>
  <si>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</si>
  <si>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</si>
  <si>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</si>
  <si>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</si>
  <si>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</si>
  <si>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</si>
  <si>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</si>
  <si>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</si>
  <si>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</si>
  <si>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</si>
  <si>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</si>
  <si>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</si>
  <si>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</si>
  <si>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</si>
  <si>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</si>
  <si>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</si>
  <si>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</si>
  <si>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</si>
  <si>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</si>
  <si>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</si>
  <si>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</si>
  <si>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</si>
  <si>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</si>
  <si>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</si>
  <si>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</si>
  <si>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</si>
  <si>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</si>
  <si>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</si>
  <si>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</si>
  <si>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</si>
  <si>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</si>
  <si>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</si>
  <si>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</si>
  <si>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</si>
  <si>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</si>
  <si>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</si>
  <si>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</si>
  <si>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</si>
  <si>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</si>
  <si>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</si>
  <si>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</si>
  <si>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</si>
  <si>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</si>
  <si>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</si>
  <si>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</si>
  <si>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</si>
  <si>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</si>
  <si>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</si>
  <si>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</si>
  <si>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</si>
  <si>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</si>
  <si>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</si>
  <si>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</si>
  <si>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</si>
  <si>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</si>
  <si>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</si>
  <si>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</si>
  <si>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</si>
  <si>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</si>
  <si>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</si>
  <si>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</si>
  <si>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</si>
  <si>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</si>
  <si>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</si>
  <si>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</si>
  <si>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</si>
  <si>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</si>
  <si>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</si>
  <si>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</si>
  <si>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</si>
  <si>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</si>
  <si>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</si>
  <si>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</si>
  <si>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</si>
  <si>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</si>
  <si>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</si>
  <si>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</si>
  <si>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</si>
  <si>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</si>
  <si>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</si>
  <si>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</si>
  <si>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</si>
  <si>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</si>
  <si>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</si>
  <si>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</si>
  <si>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</si>
  <si>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</si>
  <si>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</si>
  <si>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</si>
  <si>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</si>
  <si>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</si>
  <si>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</si>
  <si>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</si>
  <si>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</si>
  <si>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</si>
  <si>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</si>
  <si>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</si>
  <si>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</si>
  <si>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</si>
  <si>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</si>
  <si>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</si>
  <si>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</si>
  <si>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</si>
  <si>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</si>
  <si>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</si>
  <si>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</si>
  <si>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</si>
  <si>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</si>
  <si>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</si>
  <si>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</si>
  <si>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</si>
  <si>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</si>
  <si>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</si>
  <si>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</si>
  <si>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</si>
  <si>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</si>
  <si>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</si>
  <si>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</si>
  <si>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</si>
  <si>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</si>
  <si>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</si>
  <si>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</si>
  <si>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</si>
  <si>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</si>
  <si>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</si>
  <si>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</si>
  <si>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</si>
  <si>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</si>
  <si>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</si>
  <si>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</si>
  <si>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</si>
  <si>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</si>
  <si>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</si>
  <si>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</si>
  <si>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</si>
  <si>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</si>
  <si>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</si>
  <si>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</si>
  <si>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</si>
  <si>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</si>
  <si>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</si>
  <si>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</si>
  <si>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</si>
  <si>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</si>
  <si>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</si>
  <si>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</si>
  <si>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</si>
  <si>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</si>
  <si>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</si>
  <si>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</si>
  <si>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</si>
  <si>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</si>
  <si>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</si>
  <si>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</si>
  <si>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</si>
  <si>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</si>
  <si>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</si>
  <si>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</si>
  <si>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</si>
  <si>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</si>
  <si>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</si>
  <si>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</si>
  <si>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</si>
  <si>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</si>
  <si>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</si>
  <si>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</si>
  <si>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</si>
  <si>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</si>
  <si>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</si>
  <si>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</si>
  <si>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</si>
  <si>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</si>
  <si>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</si>
  <si>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</si>
  <si>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</si>
  <si>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</si>
  <si>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</si>
  <si>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</si>
  <si>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</si>
  <si>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</si>
  <si>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</si>
  <si>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</si>
  <si>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</si>
  <si>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</si>
  <si>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</si>
  <si>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</si>
  <si>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</si>
  <si>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</si>
  <si>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</si>
  <si>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</si>
  <si>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</si>
  <si>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</si>
  <si>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</si>
  <si>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</si>
  <si>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</si>
  <si>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</si>
  <si>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</si>
  <si>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</si>
  <si>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</si>
  <si>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</si>
  <si>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</si>
  <si>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</si>
  <si>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</si>
  <si>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</si>
  <si>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</si>
  <si>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</si>
  <si>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</si>
  <si>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</si>
  <si>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</si>
  <si>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</si>
  <si>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</si>
  <si>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</si>
  <si>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</si>
  <si>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</si>
  <si>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</si>
  <si>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</si>
  <si>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</si>
  <si>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</si>
  <si>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</si>
  <si>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</si>
  <si>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</si>
  <si>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</si>
  <si>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</si>
  <si>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</si>
  <si>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</si>
  <si>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</si>
  <si>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</si>
  <si>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</si>
  <si>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</si>
  <si>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</si>
  <si>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</si>
  <si>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</si>
  <si>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</si>
  <si>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</si>
  <si>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</si>
  <si>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</si>
  <si>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</si>
  <si>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</si>
  <si>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</si>
  <si>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</si>
  <si>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</si>
  <si>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</si>
  <si>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</si>
  <si>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</si>
  <si>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</si>
  <si>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</si>
  <si>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</si>
  <si>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</si>
  <si>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</si>
  <si>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</si>
  <si>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</si>
  <si>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</si>
  <si>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</si>
  <si>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</si>
  <si>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</si>
  <si>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</si>
  <si>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</si>
  <si>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</si>
  <si>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</si>
  <si>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</si>
  <si>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</si>
  <si>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</si>
  <si>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</si>
  <si>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</si>
  <si>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</si>
  <si>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</si>
  <si>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</si>
  <si>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</si>
  <si>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</si>
  <si>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</si>
  <si>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</si>
  <si>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</si>
  <si>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</si>
  <si>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</si>
  <si>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</si>
  <si>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</si>
  <si>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</si>
  <si>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</si>
  <si>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</si>
  <si>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</si>
  <si>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</si>
  <si>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</si>
  <si>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</si>
  <si>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</si>
  <si>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</si>
  <si>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</si>
  <si>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</si>
  <si>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</si>
  <si>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</si>
  <si>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</si>
  <si>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</si>
  <si>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</si>
  <si>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</si>
  <si>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</si>
  <si>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</si>
  <si>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</si>
  <si>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</si>
  <si>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</si>
  <si>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</si>
  <si>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</si>
  <si>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</si>
  <si>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</si>
  <si>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</si>
  <si>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</si>
  <si>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</si>
  <si>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</si>
  <si>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</si>
  <si>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</si>
  <si>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</si>
  <si>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</si>
  <si>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</si>
  <si>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</si>
  <si>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</si>
  <si>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</si>
  <si>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</si>
  <si>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</si>
  <si>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</si>
  <si>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</si>
  <si>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</si>
  <si>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</si>
  <si>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</si>
  <si>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</si>
  <si>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</si>
  <si>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</si>
  <si>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</si>
  <si>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</si>
  <si>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</si>
  <si>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</si>
  <si>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</si>
  <si>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</si>
  <si>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</si>
  <si>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</si>
  <si>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</si>
  <si>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</si>
  <si>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</si>
  <si>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</si>
  <si>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</si>
  <si>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</si>
  <si>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</si>
  <si>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</si>
  <si>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</si>
  <si>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</si>
  <si>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</si>
  <si>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</si>
  <si>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</si>
  <si>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</si>
  <si>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</si>
  <si>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</si>
  <si>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</si>
  <si>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</si>
  <si>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</si>
  <si>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</si>
  <si>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</si>
  <si>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</si>
  <si>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</si>
  <si>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</si>
  <si>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</si>
  <si>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</si>
  <si>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</si>
  <si>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</si>
  <si>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</si>
  <si>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</si>
  <si>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</si>
  <si>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</si>
  <si>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</si>
  <si>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</si>
  <si>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</si>
  <si>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</si>
  <si>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</si>
  <si>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</si>
  <si>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</si>
  <si>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</si>
  <si>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</si>
  <si>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</si>
  <si>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</si>
  <si>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</si>
  <si>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</si>
  <si>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</si>
  <si>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</si>
  <si>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</si>
  <si>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</si>
  <si>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</si>
  <si>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</si>
  <si>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</si>
  <si>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</si>
  <si>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</si>
  <si>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</si>
  <si>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</si>
  <si>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</si>
  <si>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</si>
  <si>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</si>
  <si>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</si>
  <si>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</si>
  <si>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</si>
  <si>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</si>
  <si>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</si>
  <si>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</si>
  <si>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</si>
  <si>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</si>
  <si>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</si>
  <si>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</si>
  <si>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</si>
  <si>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</si>
  <si>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</si>
  <si>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</si>
  <si>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</si>
  <si>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</si>
  <si>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</si>
  <si>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</si>
  <si>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</si>
  <si>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</si>
  <si>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</si>
  <si>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</si>
  <si>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</si>
  <si>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</si>
  <si>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</si>
  <si>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</si>
  <si>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</si>
  <si>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</si>
  <si>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</si>
  <si>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</si>
  <si>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</si>
  <si>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</si>
  <si>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</si>
  <si>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</si>
  <si>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</si>
  <si>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</si>
  <si>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</si>
  <si>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</si>
  <si>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</si>
  <si>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</si>
  <si>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</si>
  <si>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</si>
  <si>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</si>
  <si>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</si>
  <si>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</si>
  <si>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</si>
  <si>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</si>
  <si>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</si>
  <si>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</si>
  <si>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</si>
  <si>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</si>
  <si>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</si>
  <si>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</si>
  <si>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</si>
  <si>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</si>
  <si>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</si>
  <si>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</si>
  <si>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</si>
  <si>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</si>
  <si>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</si>
  <si>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</si>
  <si>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</si>
  <si>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</si>
  <si>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</si>
  <si>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</si>
  <si>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</si>
  <si>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</si>
  <si>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</si>
  <si>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</si>
  <si>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</si>
  <si>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</si>
  <si>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</si>
  <si>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</si>
  <si>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</si>
  <si>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</si>
  <si>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</si>
  <si>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</si>
  <si>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</si>
  <si>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</si>
  <si>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</si>
  <si>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</si>
  <si>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</si>
  <si>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</si>
  <si>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</si>
  <si>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</si>
  <si>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</si>
  <si>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</si>
  <si>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</si>
  <si>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</si>
  <si>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</si>
  <si>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</si>
  <si>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</si>
  <si>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</si>
  <si>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</si>
  <si>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</si>
  <si>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</si>
  <si>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</si>
  <si>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</si>
  <si>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</si>
  <si>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</si>
  <si>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</si>
  <si>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</si>
  <si>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</si>
  <si>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</si>
  <si>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</si>
  <si>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</si>
  <si>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</si>
  <si>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</si>
  <si>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</si>
  <si>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</si>
  <si>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</si>
  <si>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</si>
  <si>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</si>
  <si>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</si>
  <si>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</si>
  <si>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</si>
  <si>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</si>
  <si>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</si>
  <si>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</si>
  <si>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</si>
  <si>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</si>
  <si>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</si>
  <si>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</si>
  <si>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</si>
  <si>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</si>
  <si>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</si>
  <si>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</si>
  <si>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</si>
  <si>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</si>
  <si>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</si>
  <si>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</si>
  <si>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</si>
  <si>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</si>
  <si>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</si>
  <si>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</si>
  <si>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</si>
  <si>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</si>
  <si>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</si>
  <si>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</si>
  <si>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</si>
  <si>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</si>
  <si>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</si>
  <si>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</si>
  <si>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</si>
  <si>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</si>
  <si>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</si>
  <si>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</si>
  <si>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</si>
  <si>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</si>
  <si>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</si>
  <si>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</si>
  <si>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</si>
  <si>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</si>
  <si>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</si>
  <si>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</si>
  <si>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</si>
  <si>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</si>
  <si>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</si>
  <si>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</si>
  <si>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</si>
  <si>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</si>
  <si>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</si>
  <si>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</si>
  <si>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</si>
  <si>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</si>
  <si>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</si>
  <si>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</si>
  <si>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</si>
  <si>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</si>
  <si>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</si>
  <si>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</si>
  <si>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</si>
  <si>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</si>
  <si>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</si>
  <si>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</si>
  <si>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</si>
  <si>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</si>
  <si>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</si>
  <si>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</si>
  <si>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</si>
  <si>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</si>
  <si>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</si>
  <si>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</si>
  <si>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</si>
  <si>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</si>
  <si>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</si>
  <si>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</si>
  <si>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</si>
  <si>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</si>
  <si>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</si>
  <si>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</si>
  <si>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</si>
  <si>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</si>
  <si>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</si>
  <si>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</si>
  <si>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</si>
  <si>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</si>
  <si>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</si>
  <si>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</si>
  <si>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</si>
  <si>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</si>
  <si>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</si>
  <si>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</si>
  <si>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</si>
  <si>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</si>
  <si>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</si>
  <si>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</si>
  <si>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</si>
  <si>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</si>
  <si>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</si>
  <si>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</si>
  <si>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</si>
  <si>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</si>
  <si>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</si>
  <si>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</si>
  <si>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</si>
  <si>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</si>
  <si>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</si>
  <si>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</si>
  <si>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</si>
  <si>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</si>
  <si>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</si>
  <si>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</si>
  <si>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</si>
  <si>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</si>
  <si>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</si>
  <si>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</si>
  <si>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</si>
  <si>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</si>
  <si>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</si>
  <si>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</si>
  <si>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</si>
  <si>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</si>
  <si>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</si>
  <si>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</si>
  <si>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</si>
  <si>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</si>
  <si>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</si>
  <si>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</si>
  <si>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</si>
  <si>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</si>
  <si>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</si>
  <si>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</si>
  <si>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</si>
  <si>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</si>
  <si>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</si>
  <si>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</si>
  <si>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</si>
  <si>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</si>
  <si>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</si>
  <si>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</si>
  <si>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</si>
  <si>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</si>
  <si>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</si>
  <si>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</si>
  <si>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</si>
  <si>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</si>
  <si>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</si>
  <si>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</si>
  <si>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</si>
  <si>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</si>
  <si>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</si>
  <si>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</si>
  <si>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</si>
  <si>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</si>
  <si>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</si>
  <si>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</si>
  <si>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</si>
  <si>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</si>
  <si>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</si>
  <si>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</si>
  <si>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</si>
  <si>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</si>
  <si>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</si>
  <si>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</si>
  <si>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</si>
  <si>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</si>
  <si>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</si>
  <si>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</si>
  <si>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</si>
  <si>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</si>
  <si>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</si>
  <si>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</si>
  <si>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</si>
  <si>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</si>
  <si>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</si>
  <si>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</si>
  <si>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</si>
  <si>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</si>
  <si>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</si>
  <si>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</si>
  <si>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</si>
  <si>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</si>
  <si>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</si>
  <si>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</si>
  <si>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</si>
  <si>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</si>
  <si>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</si>
  <si>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</si>
  <si>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</si>
  <si>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</si>
  <si>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</si>
  <si>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</si>
  <si>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</si>
  <si>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</si>
  <si>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</si>
  <si>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</si>
  <si>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</si>
  <si>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</si>
  <si>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</si>
  <si>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</si>
  <si>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</si>
  <si>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</si>
  <si>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</si>
  <si>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</si>
  <si>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</si>
  <si>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</si>
  <si>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</si>
  <si>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</si>
  <si>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</si>
  <si>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</si>
  <si>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</si>
  <si>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</si>
  <si>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</si>
  <si>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</si>
  <si>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</si>
  <si>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</si>
  <si>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</si>
  <si>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</si>
  <si>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</si>
  <si>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</si>
  <si>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</si>
  <si>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</si>
  <si>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</si>
  <si>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</si>
  <si>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</si>
  <si>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</si>
  <si>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</si>
  <si>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</si>
  <si>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</si>
  <si>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</si>
  <si>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</si>
  <si>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</si>
  <si>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</si>
  <si>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</si>
  <si>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</si>
  <si>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</si>
  <si>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</si>
  <si>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</si>
  <si>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</si>
  <si>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</si>
  <si>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</si>
  <si>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</si>
  <si>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</si>
  <si>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</si>
  <si>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</si>
  <si>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</si>
  <si>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</si>
  <si>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</si>
  <si>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</si>
  <si>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</si>
  <si>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</si>
  <si>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</si>
  <si>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</si>
  <si>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</si>
  <si>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</si>
  <si>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</si>
  <si>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</si>
  <si>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</si>
  <si>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</si>
  <si>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</si>
  <si>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</si>
  <si>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</si>
  <si>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</si>
  <si>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</si>
  <si>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</si>
  <si>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</si>
  <si>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</si>
  <si>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</si>
  <si>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</si>
  <si>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</si>
  <si>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</si>
  <si>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</si>
  <si>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</si>
  <si>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</si>
  <si>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</si>
  <si>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</si>
  <si>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</si>
  <si>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</si>
  <si>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</si>
  <si>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</si>
  <si>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</si>
  <si>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</si>
  <si>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</si>
  <si>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</si>
  <si>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</si>
  <si>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</si>
  <si>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</si>
  <si>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</si>
  <si>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</si>
  <si>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</si>
  <si>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</si>
  <si>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</si>
  <si>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</si>
  <si>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</si>
  <si>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</si>
  <si>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</si>
  <si>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</si>
  <si>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</si>
  <si>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</si>
  <si>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</si>
  <si>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</si>
  <si>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</si>
  <si>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</si>
  <si>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</si>
  <si>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</si>
  <si>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</si>
  <si>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</si>
  <si>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</si>
  <si>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</si>
  <si>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</si>
  <si>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</si>
  <si>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</si>
  <si>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</si>
  <si>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</si>
  <si>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</si>
  <si>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</si>
  <si>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</si>
  <si>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</si>
  <si>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</si>
  <si>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</si>
  <si>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</si>
  <si>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</si>
  <si>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</si>
  <si>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</si>
  <si>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</si>
  <si>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</si>
  <si>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</si>
  <si>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</si>
  <si>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</si>
  <si>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</si>
  <si>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</si>
  <si>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</si>
  <si>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</si>
  <si>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</si>
  <si>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</si>
  <si>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</si>
  <si>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</si>
  <si>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</si>
  <si>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</si>
  <si>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</si>
  <si>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</si>
  <si>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</si>
  <si>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</si>
  <si>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</si>
  <si>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</si>
  <si>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</si>
  <si>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</si>
  <si>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</si>
  <si>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</si>
  <si>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</si>
  <si>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</si>
  <si>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</si>
  <si>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</si>
  <si>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</si>
  <si>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</si>
  <si>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</si>
  <si>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</si>
  <si>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</si>
  <si>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</si>
  <si>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</si>
  <si>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</si>
  <si>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</si>
  <si>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</si>
  <si>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</si>
  <si>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</si>
  <si>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</si>
  <si>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</si>
  <si>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</si>
  <si>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</si>
  <si>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</si>
  <si>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</si>
  <si>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</si>
  <si>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</si>
  <si>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</si>
  <si>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</si>
  <si>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</si>
  <si>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</si>
  <si>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</si>
  <si>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</si>
  <si>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</si>
  <si>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</si>
  <si>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</si>
  <si>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</si>
  <si>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</si>
  <si>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</si>
  <si>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</si>
  <si>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</si>
  <si>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</si>
  <si>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</si>
  <si>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</si>
  <si>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</si>
  <si>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</si>
  <si>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</si>
  <si>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</si>
  <si>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</si>
  <si>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</si>
  <si>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</si>
  <si>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</si>
  <si>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</si>
  <si>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</si>
  <si>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</si>
  <si>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</si>
  <si>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</si>
  <si>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</si>
  <si>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</si>
  <si>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</si>
  <si>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</si>
  <si>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</si>
  <si>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</si>
  <si>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</si>
  <si>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</si>
  <si>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</si>
  <si>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</si>
  <si>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</si>
  <si>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</si>
  <si>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</si>
  <si>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</si>
  <si>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</si>
  <si>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</si>
  <si>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</si>
  <si>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</si>
  <si>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</si>
  <si>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</si>
  <si>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</si>
  <si>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</si>
  <si>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</si>
  <si>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</si>
  <si>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</si>
  <si>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</si>
  <si>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</si>
  <si>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</si>
  <si>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</si>
  <si>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</si>
  <si>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</si>
  <si>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</si>
  <si>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</si>
  <si>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</si>
  <si>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</si>
  <si>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</si>
  <si>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</si>
  <si>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</si>
  <si>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</si>
  <si>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</si>
  <si>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</si>
  <si>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</si>
  <si>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</si>
  <si>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</si>
  <si>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</si>
  <si>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</si>
  <si>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</si>
  <si>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</si>
  <si>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</si>
  <si>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</si>
  <si>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</si>
  <si>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</si>
  <si>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</si>
  <si>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</si>
  <si>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</si>
  <si>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</si>
  <si>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</si>
  <si>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</si>
  <si>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</si>
  <si>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</si>
  <si>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</si>
  <si>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</si>
  <si>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</si>
  <si>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</si>
  <si>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</si>
  <si>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</si>
  <si>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</si>
  <si>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</si>
  <si>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</si>
  <si>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</si>
  <si>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</si>
  <si>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</si>
  <si>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</si>
  <si>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</si>
  <si>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</si>
  <si>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</si>
  <si>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</si>
  <si>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</si>
  <si>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</si>
  <si>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</si>
  <si>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</si>
  <si>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</si>
  <si>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</si>
  <si>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</si>
  <si>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</si>
  <si>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</si>
  <si>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</si>
  <si>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</si>
  <si>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</si>
  <si>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</si>
  <si>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</si>
  <si>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</si>
  <si>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</si>
  <si>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</si>
  <si>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</si>
  <si>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</si>
  <si>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</si>
  <si>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</si>
  <si>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</si>
  <si>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</si>
  <si>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</si>
  <si>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</si>
  <si>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</si>
  <si>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</si>
  <si>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</si>
  <si>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</si>
  <si>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</si>
  <si>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</si>
  <si>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</si>
  <si>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</si>
  <si>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</si>
  <si>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</si>
  <si>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</si>
  <si>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</si>
  <si>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</si>
  <si>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</si>
  <si>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</si>
  <si>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</si>
  <si>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</si>
  <si>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</si>
  <si>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</si>
  <si>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</si>
  <si>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</si>
  <si>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</si>
  <si>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</si>
  <si>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</si>
  <si>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</si>
  <si>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</si>
  <si>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</si>
  <si>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</si>
  <si>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</si>
  <si>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</si>
  <si>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</si>
  <si>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</si>
  <si>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</si>
  <si>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</si>
  <si>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</si>
  <si>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</si>
  <si>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</si>
  <si>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</si>
  <si>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</si>
  <si>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</si>
  <si>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</si>
  <si>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</si>
  <si>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</si>
  <si>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</si>
  <si>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</si>
  <si>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</si>
  <si>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</si>
  <si>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</si>
  <si>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</si>
  <si>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</si>
  <si>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</si>
  <si>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</si>
  <si>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</si>
  <si>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</si>
  <si>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</si>
  <si>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</si>
  <si>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</si>
  <si>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</si>
  <si>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</si>
  <si>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</si>
  <si>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</si>
  <si>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</si>
  <si>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</si>
  <si>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</si>
  <si>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</si>
  <si>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</si>
  <si>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</si>
  <si>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</si>
  <si>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</si>
  <si>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</si>
  <si>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</si>
  <si>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</si>
  <si>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</si>
  <si>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</si>
  <si>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</si>
  <si>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</si>
  <si>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</si>
  <si>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</si>
  <si>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</si>
  <si>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</si>
  <si>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</si>
  <si>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</si>
  <si>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</si>
  <si>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</si>
  <si>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</si>
  <si>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</si>
  <si>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</si>
  <si>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</si>
  <si>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</si>
  <si>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</si>
  <si>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</si>
  <si>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</si>
  <si>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</si>
  <si>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</si>
  <si>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</si>
  <si>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</si>
  <si>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</si>
  <si>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</si>
  <si>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</si>
  <si>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</si>
  <si>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</si>
  <si>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</si>
  <si>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</si>
  <si>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</si>
  <si>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</si>
  <si>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</si>
  <si>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</si>
  <si>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</si>
  <si>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</si>
  <si>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</si>
  <si>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</si>
  <si>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</si>
  <si>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</si>
  <si>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</si>
  <si>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</si>
  <si>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</si>
  <si>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</si>
  <si>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</si>
  <si>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</si>
  <si>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</si>
  <si>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</si>
  <si>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</si>
  <si>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</si>
  <si>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</si>
  <si>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</si>
  <si>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</si>
  <si>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</si>
  <si>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</si>
  <si>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</si>
  <si>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</si>
  <si>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</si>
  <si>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</si>
  <si>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</si>
  <si>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</si>
  <si>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</si>
  <si>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</si>
  <si>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</si>
  <si>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</si>
  <si>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</si>
  <si>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</si>
  <si>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</si>
  <si>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</si>
  <si>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</si>
  <si>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</si>
  <si>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</si>
  <si>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</si>
  <si>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</si>
  <si>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</si>
  <si>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</si>
  <si>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</si>
  <si>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</si>
  <si>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</si>
  <si>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</si>
  <si>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</si>
  <si>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</si>
  <si>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</si>
  <si>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</si>
  <si>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</si>
  <si>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</si>
  <si>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</si>
  <si>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</si>
  <si>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</si>
  <si>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</si>
  <si>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</si>
  <si>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</si>
  <si>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</si>
  <si>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</si>
  <si>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</si>
  <si>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</si>
  <si>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</si>
  <si>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</si>
  <si>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</si>
  <si>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</si>
  <si>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</si>
  <si>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</si>
  <si>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</si>
  <si>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</si>
  <si>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</si>
  <si>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</si>
  <si>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</si>
  <si>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</si>
  <si>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</si>
  <si>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</si>
  <si>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</si>
  <si>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</si>
  <si>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</si>
  <si>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</si>
  <si>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</si>
  <si>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</si>
  <si>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</si>
  <si>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</si>
  <si>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</si>
  <si>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</si>
  <si>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</si>
  <si>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</si>
  <si>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</si>
  <si>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</si>
  <si>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</si>
  <si>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</si>
  <si>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</si>
  <si>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</si>
  <si>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</si>
  <si>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</si>
  <si>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</si>
  <si>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</si>
  <si>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</si>
  <si>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</si>
  <si>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</si>
  <si>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</si>
  <si>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</si>
  <si>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</si>
  <si>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</si>
  <si>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</si>
  <si>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</si>
  <si>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</si>
  <si>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</si>
  <si>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</si>
  <si>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</si>
  <si>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</si>
  <si>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</si>
  <si>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</si>
  <si>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</si>
  <si>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</si>
  <si>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</si>
  <si>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</si>
  <si>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</si>
  <si>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</si>
  <si>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</si>
  <si>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</si>
  <si>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</si>
  <si>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</si>
  <si>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</si>
  <si>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</si>
  <si>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</si>
  <si>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</si>
  <si>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</si>
  <si>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</si>
  <si>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</si>
  <si>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</si>
  <si>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</si>
  <si>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</si>
  <si>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</si>
  <si>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</si>
  <si>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</si>
  <si>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</si>
  <si>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</si>
  <si>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</si>
  <si>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</si>
  <si>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</si>
  <si>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</si>
  <si>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</si>
  <si>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</si>
  <si>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</si>
  <si>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</si>
  <si>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</si>
  <si>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</si>
  <si>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</si>
  <si>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</si>
  <si>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</si>
  <si>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</si>
  <si>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</si>
  <si>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</si>
  <si>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</si>
  <si>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</si>
  <si>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</si>
  <si>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</si>
  <si>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</si>
  <si>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</si>
  <si>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</si>
  <si>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</si>
  <si>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</si>
  <si>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</si>
  <si>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</si>
  <si>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</si>
  <si>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</si>
  <si>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</si>
  <si>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</si>
  <si>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</si>
  <si>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</si>
  <si>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</si>
  <si>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</si>
  <si>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</si>
  <si>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</si>
  <si>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</si>
  <si>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</si>
  <si>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</si>
  <si>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</si>
  <si>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</si>
  <si>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</si>
  <si>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</si>
  <si>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</si>
  <si>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</si>
  <si>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</si>
  <si>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</si>
  <si>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</si>
  <si>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</si>
  <si>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</si>
  <si>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</si>
  <si>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</si>
  <si>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</si>
  <si>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</si>
  <si>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</si>
  <si>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</si>
  <si>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</si>
  <si>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</si>
  <si>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</si>
  <si>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</si>
  <si>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</si>
  <si>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</si>
  <si>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</si>
  <si>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</si>
  <si>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</si>
  <si>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</si>
  <si>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</si>
  <si>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</si>
  <si>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</si>
  <si>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</si>
  <si>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</si>
  <si>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</si>
  <si>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</si>
  <si>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</si>
  <si>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</si>
  <si>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</si>
  <si>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</si>
  <si>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</si>
  <si>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</si>
  <si>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</si>
  <si>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</si>
  <si>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</si>
  <si>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</si>
  <si>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</si>
  <si>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</si>
  <si>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</si>
  <si>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</si>
  <si>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</si>
  <si>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</si>
  <si>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</si>
  <si>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</si>
  <si>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</si>
  <si>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</si>
  <si>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</si>
  <si>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</si>
  <si>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</si>
  <si>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</si>
  <si>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</si>
  <si>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</si>
  <si>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</si>
  <si>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</si>
  <si>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</si>
  <si>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</si>
  <si>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</si>
  <si>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</si>
  <si>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</si>
  <si>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</si>
  <si>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</si>
  <si>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</si>
  <si>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</si>
  <si>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</si>
  <si>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</si>
  <si>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</si>
  <si>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</si>
  <si>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</si>
  <si>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</si>
  <si>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</si>
  <si>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</si>
  <si>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</si>
  <si>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</si>
  <si>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</si>
  <si>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</si>
  <si>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</si>
  <si>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</si>
  <si>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</si>
  <si>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</si>
  <si>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</si>
  <si>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</si>
  <si>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</si>
  <si>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</si>
  <si>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</si>
  <si>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</si>
  <si>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</si>
  <si>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</si>
  <si>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</si>
  <si>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</si>
  <si>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</si>
  <si>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</si>
  <si>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</si>
  <si>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</si>
  <si>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</si>
  <si>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</si>
  <si>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</si>
  <si>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</si>
  <si>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</si>
  <si>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</si>
  <si>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</si>
  <si>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</si>
  <si>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</si>
  <si>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</si>
  <si>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</si>
  <si>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</si>
  <si>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</si>
  <si>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</si>
  <si>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</si>
  <si>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</si>
  <si>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</si>
  <si>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</si>
  <si>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</si>
  <si>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</si>
  <si>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</si>
  <si>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</si>
  <si>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</si>
  <si>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</si>
  <si>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</si>
  <si>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</si>
  <si>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</si>
  <si>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</si>
  <si>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</si>
  <si>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</si>
  <si>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</si>
  <si>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</si>
  <si>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</si>
  <si>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</si>
  <si>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</si>
  <si>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</si>
  <si>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</si>
  <si>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</si>
  <si>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</si>
  <si>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</si>
  <si>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</si>
  <si>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</si>
  <si>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</si>
  <si>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</si>
  <si>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</si>
  <si>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</si>
  <si>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</si>
  <si>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</si>
  <si>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</si>
  <si>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</si>
  <si>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</si>
  <si>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</si>
  <si>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</si>
  <si>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</si>
  <si>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</si>
  <si>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</si>
  <si>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</si>
  <si>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</si>
  <si>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</si>
  <si>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</si>
  <si>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</si>
  <si>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</si>
  <si>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</si>
  <si>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</si>
  <si>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</si>
  <si>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</si>
  <si>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</si>
  <si>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</si>
  <si>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</si>
  <si>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</si>
  <si>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</si>
  <si>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</si>
  <si>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</si>
  <si>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</si>
  <si>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</si>
  <si>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</si>
  <si>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</si>
  <si>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</si>
  <si>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</si>
  <si>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</si>
  <si>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</si>
  <si>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</si>
  <si>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</si>
  <si>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</si>
  <si>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</si>
  <si>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</si>
  <si>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</si>
  <si>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</si>
  <si>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</si>
  <si>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</si>
  <si>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</si>
  <si>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</si>
  <si>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</si>
  <si>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</si>
  <si>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</si>
  <si>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</si>
  <si>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</si>
  <si>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</si>
  <si>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</si>
  <si>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</si>
  <si>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</si>
  <si>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</si>
  <si>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</si>
  <si>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</si>
  <si>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</si>
  <si>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</si>
  <si>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</si>
  <si>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</si>
  <si>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</si>
  <si>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</si>
  <si>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</si>
  <si>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</si>
  <si>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</si>
  <si>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</si>
  <si>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</si>
  <si>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</si>
  <si>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</si>
  <si>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</si>
  <si>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</si>
  <si>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</si>
  <si>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</si>
  <si>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</si>
  <si>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</si>
  <si>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</si>
  <si>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</si>
  <si>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</si>
  <si>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</si>
  <si>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</si>
  <si>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</si>
  <si>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</si>
  <si>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</si>
  <si>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</si>
  <si>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</si>
  <si>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</si>
  <si>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</si>
  <si>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</si>
  <si>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</si>
  <si>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</si>
  <si>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</si>
  <si>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</si>
  <si>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</si>
  <si>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</si>
  <si>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</si>
  <si>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</si>
  <si>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</si>
  <si>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</si>
  <si>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</si>
  <si>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</si>
  <si>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</si>
  <si>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</si>
  <si>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</si>
  <si>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</si>
  <si>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</si>
  <si>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</si>
  <si>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</si>
  <si>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</si>
  <si>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</si>
  <si>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</si>
  <si>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</si>
  <si>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</si>
  <si>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</si>
  <si>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</si>
  <si>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</si>
  <si>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</si>
  <si>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</si>
  <si>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</si>
  <si>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</si>
  <si>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</si>
  <si>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</si>
  <si>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</si>
  <si>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</si>
  <si>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</si>
  <si>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</si>
  <si>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</si>
  <si>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</si>
  <si>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</si>
  <si>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</si>
  <si>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</si>
  <si>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</si>
  <si>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</si>
  <si>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</si>
  <si>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</si>
  <si>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</si>
  <si>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</si>
  <si>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</si>
  <si>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</si>
  <si>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</si>
  <si>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</si>
  <si>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</si>
  <si>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</si>
  <si>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</si>
  <si>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</si>
  <si>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</si>
  <si>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</si>
  <si>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</si>
  <si>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</si>
  <si>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</si>
  <si>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</si>
  <si>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</si>
  <si>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</si>
  <si>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</si>
  <si>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</si>
  <si>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</si>
  <si>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</si>
  <si>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</si>
  <si>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</si>
  <si>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</si>
  <si>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</si>
  <si>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</si>
  <si>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</si>
  <si>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</si>
  <si>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</si>
  <si>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</si>
  <si>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</si>
  <si>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</si>
  <si>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</si>
  <si>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</si>
  <si>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</si>
  <si>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</si>
  <si>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</si>
  <si>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</si>
  <si>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</si>
  <si>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</si>
  <si>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</si>
  <si>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</si>
  <si>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</si>
  <si>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</si>
  <si>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</si>
  <si>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</si>
  <si>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</si>
  <si>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</si>
  <si>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</si>
  <si>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</si>
  <si>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</si>
  <si>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</si>
  <si>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</si>
  <si>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</si>
  <si>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</si>
  <si>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</si>
  <si>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</si>
  <si>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</si>
  <si>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</si>
  <si>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</si>
  <si>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</si>
  <si>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</si>
  <si>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</si>
  <si>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</si>
  <si>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</si>
  <si>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</si>
  <si>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</si>
  <si>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</si>
  <si>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</si>
  <si>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</si>
  <si>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</si>
  <si>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</si>
  <si>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</si>
  <si>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</si>
  <si>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</si>
  <si>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</si>
  <si>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</si>
  <si>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</si>
  <si>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</si>
  <si>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</si>
  <si>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</si>
  <si>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</si>
  <si>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</si>
  <si>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</si>
  <si>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</si>
  <si>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</si>
  <si>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</si>
  <si>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</si>
  <si>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</si>
  <si>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</si>
  <si>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</si>
  <si>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</si>
  <si>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</si>
  <si>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</si>
  <si>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</si>
  <si>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</si>
  <si>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</si>
  <si>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</si>
  <si>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</si>
  <si>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</si>
  <si>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</si>
  <si>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</si>
  <si>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</si>
  <si>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</si>
  <si>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</si>
  <si>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</si>
  <si>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</si>
  <si>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</si>
  <si>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</si>
  <si>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</si>
  <si>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</si>
  <si>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</si>
  <si>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</si>
  <si>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</si>
  <si>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</si>
  <si>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</si>
  <si>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</si>
  <si>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</si>
  <si>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</si>
  <si>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</si>
  <si>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</si>
  <si>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</si>
  <si>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</si>
  <si>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</si>
  <si>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</si>
  <si>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</si>
  <si>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</si>
  <si>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</si>
  <si>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</si>
  <si>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</si>
  <si>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</si>
  <si>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</si>
  <si>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</si>
  <si>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</si>
  <si>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</si>
  <si>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</si>
  <si>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</si>
  <si>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</si>
  <si>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</si>
  <si>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</si>
  <si>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</si>
  <si>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</si>
  <si>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</si>
  <si>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</si>
  <si>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</si>
  <si>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</si>
  <si>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</si>
  <si>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</si>
  <si>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</si>
  <si>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</si>
  <si>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</si>
  <si>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</si>
  <si>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</si>
  <si>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</si>
  <si>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</si>
  <si>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</si>
  <si>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</si>
  <si>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</si>
  <si>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</si>
  <si>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</si>
  <si>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</si>
  <si>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</si>
  <si>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</si>
  <si>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</si>
  <si>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</si>
  <si>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</si>
  <si>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</si>
  <si>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</si>
  <si>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</si>
  <si>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</si>
  <si>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</si>
  <si>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</si>
  <si>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</si>
  <si>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</si>
  <si>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</si>
  <si>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</si>
  <si>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</si>
  <si>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</si>
  <si>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</si>
  <si>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</si>
  <si>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</si>
  <si>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</si>
  <si>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</si>
  <si>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</si>
  <si>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</si>
  <si>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</si>
  <si>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</si>
  <si>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</si>
  <si>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</si>
  <si>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</si>
  <si>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</si>
  <si>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</si>
  <si>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</si>
  <si>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</si>
  <si>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</si>
  <si>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</si>
  <si>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</si>
  <si>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</si>
  <si>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</si>
  <si>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</si>
  <si>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</si>
  <si>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</si>
  <si>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</si>
  <si>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</si>
  <si>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</si>
  <si>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</si>
  <si>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</si>
  <si>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</si>
  <si>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</si>
  <si>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</si>
  <si>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</si>
  <si>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</si>
  <si>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</si>
  <si>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</si>
  <si>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</si>
  <si>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</si>
  <si>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</si>
  <si>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</si>
  <si>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</si>
  <si>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</si>
  <si>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</si>
  <si>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</si>
  <si>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</si>
  <si>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</si>
  <si>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</si>
  <si>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</si>
  <si>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</si>
  <si>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</si>
  <si>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</si>
  <si>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</si>
  <si>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</si>
  <si>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</si>
  <si>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</si>
  <si>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</si>
  <si>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</si>
  <si>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</si>
  <si>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</si>
  <si>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</si>
  <si>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</si>
  <si>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</si>
  <si>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</si>
  <si>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</si>
  <si>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</si>
  <si>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</si>
  <si>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</si>
  <si>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</si>
  <si>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</si>
  <si>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</si>
  <si>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</si>
  <si>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</si>
  <si>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</si>
  <si>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</si>
  <si>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</si>
  <si>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</si>
  <si>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</si>
  <si>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</si>
  <si>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</si>
  <si>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</si>
  <si>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</si>
  <si>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</si>
  <si>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</si>
  <si>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</si>
  <si>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</si>
  <si>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</si>
  <si>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</si>
  <si>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</si>
  <si>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</si>
  <si>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</si>
  <si>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</si>
  <si>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</si>
  <si>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</si>
  <si>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</si>
  <si>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</si>
  <si>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</si>
  <si>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</si>
  <si>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</si>
  <si>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</si>
  <si>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</si>
  <si>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</si>
  <si>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</si>
  <si>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</si>
  <si>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</si>
  <si>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</si>
  <si>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</si>
  <si>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</si>
  <si>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</si>
  <si>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</si>
  <si>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</si>
  <si>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</si>
  <si>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</si>
  <si>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</si>
  <si>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</si>
  <si>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</si>
  <si>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</si>
  <si>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</si>
  <si>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</si>
  <si>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</si>
  <si>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</si>
  <si>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</si>
  <si>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</si>
  <si>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</si>
  <si>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</si>
  <si>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</si>
  <si>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</si>
  <si>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</si>
  <si>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</si>
  <si>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</si>
  <si>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</si>
  <si>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</si>
  <si>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</si>
  <si>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</si>
  <si>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</si>
  <si>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</si>
  <si>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</si>
  <si>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</si>
  <si>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</si>
  <si>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</si>
  <si>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</si>
  <si>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</si>
  <si>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</si>
  <si>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</si>
  <si>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</si>
  <si>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</si>
  <si>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</si>
  <si>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</si>
  <si>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</si>
  <si>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</si>
  <si>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</si>
  <si>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</si>
  <si>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</si>
  <si>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</si>
  <si>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</si>
  <si>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</si>
  <si>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</si>
  <si>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</si>
  <si>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</si>
  <si>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</si>
  <si>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</si>
  <si>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</si>
  <si>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</si>
  <si>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</si>
  <si>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</si>
  <si>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</si>
  <si>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</si>
  <si>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</si>
  <si>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</si>
  <si>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</si>
  <si>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</si>
  <si>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</si>
  <si>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</si>
  <si>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</si>
  <si>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</si>
  <si>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</si>
  <si>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</si>
  <si>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</si>
  <si>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</si>
  <si>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</si>
  <si>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</si>
  <si>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</si>
  <si>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</si>
  <si>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</si>
  <si>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</si>
  <si>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</si>
  <si>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</si>
  <si>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</si>
  <si>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</si>
  <si>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</si>
  <si>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</si>
  <si>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</si>
  <si>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</si>
  <si>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</si>
  <si>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</si>
  <si>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</si>
  <si>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</si>
  <si>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</si>
  <si>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</si>
  <si>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</si>
  <si>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</si>
  <si>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</si>
  <si>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</si>
  <si>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</si>
  <si>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</si>
  <si>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</si>
  <si>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</si>
  <si>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</si>
  <si>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</si>
  <si>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</si>
  <si>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</si>
  <si>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</si>
  <si>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</si>
  <si>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</si>
  <si>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</si>
  <si>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</si>
  <si>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</si>
  <si>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</si>
  <si>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</si>
  <si>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</si>
  <si>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</si>
  <si>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</si>
  <si>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</si>
  <si>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</si>
  <si>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</si>
  <si>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</si>
  <si>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</si>
  <si>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</si>
  <si>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</si>
  <si>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</si>
  <si>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</si>
  <si>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</si>
  <si>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</si>
  <si>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</si>
  <si>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</si>
  <si>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</si>
  <si>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</si>
  <si>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</si>
  <si>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</si>
  <si>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</si>
  <si>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</si>
  <si>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</si>
  <si>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</si>
  <si>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</si>
  <si>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</si>
  <si>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</si>
  <si>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</si>
  <si>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</si>
  <si>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</si>
  <si>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</si>
  <si>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</si>
  <si>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</si>
  <si>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</si>
  <si>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</si>
  <si>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</si>
  <si>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</si>
  <si>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</si>
  <si>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</si>
  <si>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</si>
  <si>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</si>
  <si>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</si>
  <si>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</si>
  <si>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</si>
  <si>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</si>
  <si>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</si>
  <si>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</si>
  <si>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</si>
  <si>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</si>
  <si>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</si>
  <si>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</si>
  <si>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</si>
  <si>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</si>
  <si>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</si>
  <si>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</si>
  <si>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</si>
  <si>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</si>
  <si>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</si>
  <si>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</si>
  <si>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</si>
  <si>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</si>
  <si>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</si>
  <si>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</si>
  <si>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</si>
  <si>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</si>
  <si>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</si>
  <si>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</si>
  <si>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</si>
  <si>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</si>
  <si>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</si>
  <si>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</si>
  <si>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</si>
  <si>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</si>
  <si>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</si>
  <si>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</si>
  <si>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</si>
  <si>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</si>
  <si>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</si>
  <si>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</si>
  <si>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</si>
  <si>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</si>
  <si>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</si>
  <si>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</si>
  <si>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</si>
  <si>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</si>
  <si>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</si>
  <si>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</si>
  <si>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</si>
  <si>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</si>
  <si>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</si>
  <si>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</si>
  <si>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</si>
  <si>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</si>
  <si>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</si>
  <si>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</si>
  <si>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</si>
  <si>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</si>
  <si>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</si>
  <si>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</si>
  <si>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</si>
  <si>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</si>
  <si>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</si>
  <si>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</si>
  <si>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</si>
  <si>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</si>
  <si>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</si>
  <si>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</si>
  <si>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</si>
  <si>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</si>
  <si>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</si>
  <si>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</si>
  <si>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</si>
  <si>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</si>
  <si>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</si>
  <si>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</si>
  <si>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</si>
  <si>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</si>
  <si>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</si>
  <si>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</si>
  <si>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</si>
  <si>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</si>
  <si>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</si>
  <si>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</si>
  <si>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</si>
  <si>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</si>
  <si>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</si>
  <si>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</si>
  <si>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</si>
  <si>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</si>
  <si>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</si>
  <si>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</si>
  <si>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</si>
  <si>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</si>
  <si>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</si>
  <si>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</si>
  <si>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</si>
  <si>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</si>
  <si>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</si>
  <si>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</si>
  <si>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</si>
  <si>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</si>
  <si>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</si>
  <si>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</si>
  <si>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</si>
  <si>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</si>
  <si>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</si>
  <si>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</si>
  <si>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</si>
  <si>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</si>
  <si>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</si>
  <si>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</si>
  <si>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</si>
  <si>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</si>
  <si>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</si>
  <si>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</si>
  <si>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</si>
  <si>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</si>
  <si>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</si>
  <si>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</si>
  <si>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</si>
  <si>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</si>
  <si>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</si>
  <si>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</si>
  <si>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</si>
  <si>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</si>
  <si>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</si>
  <si>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</si>
  <si>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</si>
  <si>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</si>
  <si>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</si>
  <si>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</si>
  <si>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</si>
  <si>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</si>
  <si>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</si>
  <si>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</si>
  <si>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</si>
  <si>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</si>
  <si>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</si>
  <si>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</si>
  <si>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</si>
  <si>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</si>
  <si>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</si>
  <si>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</si>
  <si>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</si>
  <si>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</si>
  <si>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</si>
  <si>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</si>
  <si>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</si>
  <si>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</si>
  <si>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</si>
  <si>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</si>
  <si>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</si>
  <si>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</si>
  <si>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</si>
  <si>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</si>
  <si>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</si>
  <si>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</si>
  <si>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</si>
  <si>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</si>
  <si>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</si>
  <si>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</si>
  <si>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</si>
  <si>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</si>
  <si>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</si>
  <si>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</si>
  <si>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</si>
  <si>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</si>
  <si>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</si>
  <si>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</si>
  <si>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</si>
  <si>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</si>
  <si>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</si>
  <si>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</si>
  <si>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</si>
  <si>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</si>
  <si>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</si>
  <si>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</si>
  <si>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</si>
  <si>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</si>
  <si>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</si>
  <si>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</si>
  <si>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</si>
  <si>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</si>
  <si>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</si>
  <si>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</si>
  <si>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</si>
  <si>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</si>
  <si>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</si>
  <si>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</si>
  <si>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</si>
  <si>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</si>
  <si>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</si>
  <si>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</si>
  <si>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</si>
  <si>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</si>
  <si>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</si>
  <si>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</si>
  <si>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</si>
  <si>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</si>
  <si>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</si>
  <si>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</si>
  <si>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</si>
  <si>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</si>
  <si>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</si>
  <si>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</si>
  <si>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</si>
  <si>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</si>
  <si>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</si>
  <si>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</si>
  <si>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</si>
  <si>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</si>
  <si>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</si>
  <si>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</si>
  <si>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</si>
  <si>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</si>
  <si>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</si>
  <si>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</si>
  <si>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</si>
  <si>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</si>
  <si>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</si>
  <si>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</si>
  <si>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</si>
  <si>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</si>
  <si>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</si>
  <si>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</si>
  <si>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</si>
  <si>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</si>
  <si>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</si>
  <si>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</si>
  <si>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</si>
  <si>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</si>
  <si>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</si>
  <si>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</si>
  <si>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</si>
  <si>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</si>
  <si>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</si>
  <si>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</si>
  <si>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</si>
  <si>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</si>
  <si>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</si>
  <si>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</si>
  <si>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</si>
  <si>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</si>
  <si>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</si>
  <si>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</si>
  <si>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</si>
  <si>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</si>
  <si>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</si>
  <si>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</si>
  <si>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</si>
  <si>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</si>
  <si>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</si>
  <si>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</si>
  <si>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</si>
  <si>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</si>
  <si>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</si>
  <si>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</si>
  <si>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</si>
  <si>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</si>
  <si>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</si>
  <si>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</si>
  <si>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</si>
  <si>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</si>
  <si>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</si>
  <si>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</si>
  <si>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</si>
  <si>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</si>
  <si>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</si>
  <si>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</si>
  <si>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</si>
  <si>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</si>
  <si>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</si>
  <si>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</si>
  <si>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</si>
  <si>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</si>
  <si>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</si>
  <si>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</si>
  <si>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</si>
  <si>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</si>
  <si>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</si>
  <si>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</si>
  <si>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</si>
  <si>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</si>
  <si>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</si>
  <si>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</si>
  <si>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</si>
  <si>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</si>
  <si>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</si>
  <si>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</si>
  <si>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</si>
  <si>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</si>
  <si>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</si>
  <si>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</si>
  <si>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</si>
  <si>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</si>
  <si>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</si>
  <si>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</si>
  <si>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</si>
  <si>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</si>
  <si>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</si>
  <si>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</si>
  <si>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</si>
  <si>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</si>
  <si>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</si>
  <si>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</si>
  <si>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</si>
  <si>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</si>
  <si>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</si>
  <si>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</si>
  <si>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</si>
  <si>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</si>
  <si>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</si>
  <si>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</si>
  <si>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</si>
  <si>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</si>
  <si>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</si>
  <si>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</si>
  <si>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</si>
  <si>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</si>
  <si>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</si>
  <si>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</si>
  <si>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</si>
  <si>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</si>
  <si>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</si>
  <si>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</si>
  <si>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</si>
  <si>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</si>
  <si>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</si>
  <si>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</si>
  <si>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</si>
  <si>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</si>
  <si>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</si>
  <si>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</si>
  <si>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</si>
  <si>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</si>
  <si>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</si>
  <si>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</si>
  <si>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</si>
  <si>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</si>
  <si>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</si>
  <si>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</si>
  <si>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</si>
  <si>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</si>
  <si>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</si>
  <si>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</si>
  <si>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</si>
  <si>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</si>
  <si>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</si>
  <si>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</si>
  <si>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</si>
  <si>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</si>
  <si>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</si>
  <si>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</si>
  <si>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</si>
  <si>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</si>
  <si>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</si>
  <si>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</si>
  <si>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</si>
  <si>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</si>
  <si>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</si>
  <si>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</si>
  <si>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</si>
  <si>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</si>
  <si>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</si>
  <si>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</si>
  <si>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</si>
  <si>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</si>
  <si>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</si>
  <si>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</si>
  <si>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</si>
  <si>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</si>
  <si>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</si>
  <si>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</si>
  <si>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</si>
  <si>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</si>
  <si>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</si>
  <si>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</si>
  <si>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</si>
  <si>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</si>
  <si>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</si>
  <si>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</si>
  <si>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</si>
  <si>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</si>
  <si>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</si>
  <si>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</si>
  <si>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</si>
  <si>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</si>
  <si>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</si>
  <si>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</si>
  <si>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</si>
  <si>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</si>
  <si>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</si>
  <si>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</si>
  <si>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</si>
  <si>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</si>
  <si>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</si>
  <si>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</si>
  <si>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</si>
  <si>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</si>
  <si>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</si>
  <si>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</si>
  <si>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</si>
  <si>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</si>
  <si>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</si>
  <si>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</si>
  <si>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</si>
  <si>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</si>
  <si>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</si>
  <si>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</si>
  <si>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</si>
  <si>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</si>
  <si>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</si>
  <si>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</si>
  <si>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</si>
  <si>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</si>
  <si>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</si>
  <si>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</si>
  <si>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</si>
  <si>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</si>
  <si>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</si>
  <si>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</si>
  <si>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</si>
  <si>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</si>
  <si>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</si>
  <si>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</si>
  <si>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</si>
  <si>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</si>
  <si>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</si>
  <si>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</si>
  <si>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</si>
  <si>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</si>
  <si>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</si>
  <si>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</si>
  <si>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</si>
  <si>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</si>
  <si>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</si>
  <si>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</si>
  <si>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</si>
  <si>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</si>
  <si>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</si>
  <si>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</si>
  <si>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</si>
  <si>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</si>
  <si>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</si>
  <si>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</si>
  <si>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</si>
  <si>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</si>
  <si>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</si>
  <si>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</si>
  <si>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</si>
  <si>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</si>
  <si>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</si>
  <si>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</si>
  <si>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</si>
  <si>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</si>
  <si>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</si>
  <si>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</si>
  <si>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</si>
  <si>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</si>
  <si>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</si>
  <si>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</si>
  <si>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</si>
  <si>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</si>
  <si>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</si>
  <si>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</si>
  <si>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</si>
  <si>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</si>
  <si>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</si>
  <si>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</si>
  <si>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</si>
  <si>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</si>
  <si>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</si>
  <si>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</si>
  <si>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</si>
  <si>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</si>
  <si>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</si>
  <si>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</si>
  <si>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</si>
  <si>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</si>
  <si>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</si>
  <si>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</si>
  <si>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</si>
  <si>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</si>
  <si>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</si>
  <si>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</si>
  <si>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</si>
  <si>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</si>
  <si>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</si>
  <si>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</si>
  <si>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</si>
  <si>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</si>
  <si>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</si>
  <si>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</si>
  <si>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</si>
  <si>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</si>
  <si>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</si>
  <si>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</si>
  <si>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</si>
  <si>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</si>
  <si>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</si>
  <si>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</si>
  <si>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</si>
  <si>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</si>
  <si>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</si>
  <si>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</si>
  <si>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</si>
  <si>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</si>
  <si>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</si>
  <si>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</si>
  <si>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</si>
  <si>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</si>
  <si>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</si>
  <si>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</si>
  <si>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</si>
  <si>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</si>
  <si>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</si>
  <si>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</si>
  <si>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</si>
  <si>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</si>
  <si>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</si>
  <si>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</si>
  <si>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</si>
  <si>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</si>
  <si>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</si>
  <si>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</si>
  <si>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</si>
  <si>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</si>
  <si>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</si>
  <si>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</si>
  <si>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</si>
  <si>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</si>
  <si>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</si>
  <si>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</si>
  <si>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</si>
  <si>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</si>
  <si>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</si>
  <si>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</si>
  <si>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</si>
  <si>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</si>
  <si>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</si>
  <si>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</si>
  <si>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</si>
  <si>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</si>
  <si>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</si>
  <si>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</si>
  <si>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</si>
  <si>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</si>
  <si>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</si>
  <si>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</si>
  <si>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</si>
  <si>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</si>
  <si>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</si>
  <si>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</si>
  <si>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</si>
  <si>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</si>
  <si>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</si>
  <si>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</si>
  <si>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</si>
  <si>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</si>
  <si>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</si>
  <si>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</si>
  <si>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</si>
  <si>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</si>
  <si>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</si>
  <si>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</si>
  <si>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</si>
  <si>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</si>
  <si>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</si>
  <si>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</si>
  <si>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</si>
  <si>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</si>
  <si>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</si>
  <si>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</si>
  <si>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</si>
  <si>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</si>
  <si>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</si>
  <si>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</si>
  <si>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</si>
  <si>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</si>
  <si>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</si>
  <si>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</si>
  <si>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</si>
  <si>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</si>
  <si>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</si>
  <si>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</si>
  <si>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</si>
  <si>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</si>
  <si>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</si>
  <si>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</si>
  <si>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</si>
  <si>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</si>
  <si>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</si>
  <si>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</si>
  <si>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</si>
  <si>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</si>
  <si>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</si>
  <si>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</si>
  <si>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</si>
  <si>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</si>
  <si>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</si>
  <si>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</si>
  <si>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</si>
  <si>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</si>
  <si>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</si>
  <si>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</si>
  <si>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</si>
  <si>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</si>
  <si>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</si>
  <si>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</si>
  <si>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</si>
  <si>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</si>
  <si>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</si>
  <si>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</si>
  <si>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</si>
  <si>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</si>
  <si>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</si>
  <si>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</si>
  <si>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</si>
  <si>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</si>
  <si>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</si>
  <si>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</si>
  <si>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</si>
  <si>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</si>
  <si>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</si>
  <si>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</si>
  <si>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</si>
  <si>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</si>
  <si>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</si>
  <si>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</si>
  <si>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</si>
  <si>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</si>
  <si>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</si>
  <si>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</si>
  <si>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</si>
  <si>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</si>
  <si>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</si>
  <si>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</si>
  <si>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</si>
  <si>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</si>
  <si>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</si>
  <si>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</si>
  <si>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</si>
  <si>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</si>
  <si>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</si>
  <si>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</si>
  <si>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</si>
  <si>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</si>
  <si>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</si>
  <si>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</si>
  <si>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</si>
  <si>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</si>
  <si>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</si>
  <si>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</si>
  <si>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</si>
  <si>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</si>
  <si>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</si>
  <si>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</si>
  <si>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</si>
  <si>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</si>
  <si>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</si>
  <si>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</si>
  <si>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</si>
  <si>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</si>
  <si>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</si>
  <si>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</si>
  <si>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</si>
  <si>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</si>
  <si>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</si>
  <si>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</si>
  <si>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</si>
  <si>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</si>
  <si>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</si>
  <si>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</si>
  <si>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</si>
  <si>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</si>
  <si>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</si>
  <si>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</si>
  <si>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</si>
  <si>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</si>
  <si>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</si>
  <si>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</si>
  <si>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</si>
  <si>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</si>
  <si>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</si>
  <si>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</si>
  <si>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</si>
  <si>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</si>
  <si>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</si>
  <si>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</si>
  <si>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</si>
  <si>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</si>
  <si>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</si>
  <si>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</si>
  <si>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</si>
  <si>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</si>
  <si>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</si>
  <si>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</si>
  <si>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</si>
  <si>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</si>
  <si>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</si>
  <si>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</si>
  <si>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</si>
  <si>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</si>
  <si>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</si>
  <si>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</si>
  <si>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</si>
  <si>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</si>
  <si>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</si>
  <si>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</si>
  <si>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</si>
  <si>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</si>
  <si>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</si>
  <si>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</si>
  <si>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</si>
  <si>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</si>
  <si>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</si>
  <si>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</si>
  <si>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</si>
  <si>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</si>
  <si>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</si>
  <si>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</si>
  <si>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</si>
  <si>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</si>
  <si>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</si>
  <si>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</si>
  <si>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</si>
  <si>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</si>
  <si>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</si>
  <si>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</si>
  <si>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</si>
  <si>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</si>
  <si>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</si>
  <si>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</si>
  <si>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</si>
  <si>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</si>
  <si>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</si>
  <si>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</si>
  <si>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</si>
  <si>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</si>
  <si>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</si>
  <si>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</si>
  <si>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</si>
  <si>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</si>
  <si>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</si>
  <si>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</si>
  <si>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</si>
  <si>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</si>
  <si>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</si>
  <si>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</si>
  <si>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</si>
  <si>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</si>
  <si>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</si>
  <si>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</si>
  <si>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</si>
  <si>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</si>
  <si>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</si>
  <si>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</si>
  <si>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</si>
  <si>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</si>
  <si>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</si>
  <si>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</si>
  <si>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</si>
  <si>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</si>
  <si>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</si>
  <si>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</si>
  <si>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</si>
  <si>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</si>
  <si>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</si>
  <si>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</si>
  <si>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</si>
  <si>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</si>
  <si>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</si>
  <si>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</si>
  <si>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</si>
  <si>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</si>
  <si>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</si>
  <si>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</si>
  <si>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</si>
  <si>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</si>
  <si>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</si>
  <si>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</si>
  <si>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</si>
  <si>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</si>
  <si>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</si>
  <si>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</si>
  <si>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</si>
  <si>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</si>
  <si>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</si>
  <si>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</si>
  <si>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</si>
  <si>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</si>
  <si>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</si>
  <si>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</si>
  <si>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</si>
  <si>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</si>
  <si>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</si>
  <si>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</si>
  <si>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</si>
  <si>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</si>
  <si>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</si>
  <si>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</si>
  <si>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</si>
  <si>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</si>
  <si>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</si>
  <si>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</si>
  <si>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</si>
  <si>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</si>
  <si>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</si>
  <si>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</si>
  <si>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</si>
  <si>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</si>
  <si>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</si>
  <si>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</si>
  <si>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</si>
  <si>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</si>
  <si>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</si>
  <si>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</si>
  <si>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</si>
  <si>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</si>
  <si>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</si>
  <si>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</si>
  <si>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</si>
  <si>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</si>
  <si>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</si>
  <si>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</si>
  <si>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</si>
  <si>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</si>
  <si>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</si>
  <si>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</si>
  <si>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</si>
  <si>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</si>
  <si>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</si>
  <si>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</si>
  <si>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</si>
  <si>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</si>
  <si>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</si>
  <si>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</si>
  <si>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</si>
  <si>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</si>
  <si>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</si>
  <si>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</si>
  <si>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</si>
  <si>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</si>
  <si>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</si>
  <si>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</si>
  <si>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</si>
  <si>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</si>
  <si>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</si>
  <si>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</si>
  <si>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</si>
  <si>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</si>
  <si>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</si>
  <si>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</si>
  <si>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</si>
  <si>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</si>
  <si>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</si>
  <si>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</si>
  <si>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</si>
  <si>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</si>
  <si>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</si>
  <si>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</si>
  <si>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</si>
  <si>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</si>
  <si>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</si>
  <si>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</si>
  <si>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</si>
  <si>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</si>
  <si>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</si>
  <si>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</si>
  <si>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</si>
  <si>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</si>
  <si>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</si>
  <si>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</si>
  <si>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</si>
  <si>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</si>
  <si>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</si>
  <si>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</si>
  <si>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</si>
  <si>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</si>
  <si>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</si>
  <si>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</si>
  <si>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</si>
  <si>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</si>
  <si>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</si>
  <si>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</si>
  <si>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</si>
  <si>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</si>
  <si>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</si>
  <si>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</si>
  <si>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</si>
  <si>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</si>
  <si>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</si>
  <si>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</si>
  <si>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</si>
  <si>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</si>
  <si>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</si>
  <si>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</si>
  <si>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</si>
  <si>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</si>
  <si>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</si>
  <si>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</si>
  <si>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</si>
  <si>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</si>
  <si>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</si>
  <si>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</si>
  <si>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</si>
  <si>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</si>
  <si>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</si>
  <si>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</si>
  <si>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</si>
  <si>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</si>
  <si>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</si>
  <si>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</si>
  <si>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</si>
  <si>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</si>
  <si>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</si>
  <si>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</si>
  <si>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</si>
  <si>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</si>
  <si>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</si>
  <si>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</si>
  <si>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</si>
  <si>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</si>
  <si>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</si>
  <si>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</si>
  <si>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</si>
  <si>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</si>
  <si>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</si>
  <si>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</si>
  <si>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</si>
  <si>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</si>
  <si>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</si>
  <si>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</si>
  <si>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</si>
  <si>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</si>
  <si>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</si>
  <si>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</si>
  <si>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</si>
  <si>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</si>
  <si>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</si>
  <si>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</si>
  <si>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</si>
  <si>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</si>
  <si>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</si>
  <si>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</si>
  <si>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</si>
  <si>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</si>
  <si>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</si>
  <si>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</si>
  <si>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</si>
  <si>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</si>
  <si>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</si>
  <si>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</si>
  <si>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</si>
  <si>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</si>
  <si>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</si>
  <si>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</si>
  <si>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</si>
  <si>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</si>
  <si>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</si>
  <si>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</si>
  <si>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</si>
  <si>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</si>
  <si>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</si>
  <si>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</si>
  <si>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</si>
  <si>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</si>
  <si>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</si>
  <si>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</si>
  <si>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</si>
  <si>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</si>
  <si>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</si>
  <si>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</si>
  <si>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</si>
  <si>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</si>
  <si>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</si>
  <si>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</si>
  <si>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</si>
  <si>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</si>
  <si>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</si>
  <si>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</si>
  <si>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</si>
  <si>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</si>
  <si>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</si>
  <si>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</si>
  <si>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</si>
  <si>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</si>
  <si>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</si>
  <si>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</si>
  <si>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</si>
  <si>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</si>
  <si>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</si>
  <si>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</si>
  <si>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</si>
  <si>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</si>
  <si>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</si>
  <si>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</si>
  <si>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</si>
  <si>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</si>
  <si>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</si>
  <si>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</si>
  <si>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</si>
  <si>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</si>
  <si>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</si>
  <si>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</si>
  <si>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</si>
  <si>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</si>
  <si>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</si>
  <si>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</si>
  <si>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</si>
  <si>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</si>
  <si>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</si>
  <si>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</si>
  <si>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</si>
  <si>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</si>
  <si>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</si>
  <si>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</si>
  <si>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</si>
  <si>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</si>
  <si>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</si>
  <si>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</si>
  <si>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</si>
  <si>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</si>
  <si>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</si>
  <si>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</si>
  <si>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</si>
  <si>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</si>
  <si>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</si>
  <si>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</si>
  <si>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</si>
  <si>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</si>
  <si>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</si>
  <si>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</si>
  <si>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</si>
  <si>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</si>
  <si>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</si>
  <si>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</si>
  <si>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</si>
  <si>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</si>
  <si>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</si>
  <si>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</si>
  <si>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</si>
  <si>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</si>
  <si>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</si>
  <si>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</si>
  <si>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</si>
  <si>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</si>
  <si>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</si>
  <si>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</si>
  <si>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</si>
  <si>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</si>
  <si>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</si>
  <si>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</si>
  <si>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</si>
  <si>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</si>
  <si>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</si>
  <si>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</si>
  <si>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</si>
  <si>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</si>
  <si>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</si>
  <si>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</si>
  <si>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</si>
  <si>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</si>
  <si>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</si>
  <si>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</si>
  <si>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</si>
  <si>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</si>
  <si>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</si>
  <si>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</si>
  <si>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</si>
  <si>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</si>
  <si>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</si>
  <si>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</si>
  <si>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</si>
  <si>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</si>
  <si>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</si>
  <si>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</si>
  <si>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</si>
  <si>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</si>
  <si>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</si>
  <si>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</si>
  <si>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</si>
  <si>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</si>
  <si>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</si>
  <si>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</si>
  <si>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</si>
  <si>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</si>
  <si>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</si>
  <si>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</si>
  <si>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</si>
  <si>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</si>
  <si>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</si>
  <si>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</si>
  <si>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</si>
  <si>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</si>
  <si>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</si>
  <si>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</si>
  <si>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</si>
  <si>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</si>
  <si>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</si>
  <si>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</si>
  <si>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</si>
  <si>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</si>
  <si>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</si>
  <si>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</si>
  <si>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</si>
  <si>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</si>
  <si>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</si>
  <si>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</si>
  <si>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</si>
  <si>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</si>
  <si>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</si>
  <si>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</si>
  <si>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</si>
  <si>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</si>
  <si>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</si>
  <si>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</si>
  <si>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</si>
  <si>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</si>
  <si>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</si>
  <si>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</si>
  <si>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</si>
  <si>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</si>
  <si>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</si>
  <si>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</si>
  <si>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</si>
  <si>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</si>
  <si>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</si>
  <si>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</si>
  <si>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</si>
  <si>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</si>
  <si>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</si>
  <si>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</si>
  <si>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</si>
  <si>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</si>
  <si>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</si>
  <si>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</si>
  <si>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</si>
  <si>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</si>
  <si>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</si>
  <si>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</si>
  <si>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</si>
  <si>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</si>
  <si>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</si>
  <si>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</si>
  <si>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</si>
  <si>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</si>
  <si>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</si>
  <si>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</si>
  <si>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</si>
  <si>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</si>
  <si>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</si>
  <si>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</si>
  <si>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</si>
  <si>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</si>
  <si>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</si>
  <si>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</si>
  <si>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</si>
  <si>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</si>
  <si>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</si>
  <si>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</si>
  <si>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</si>
  <si>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</si>
  <si>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</si>
  <si>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</si>
  <si>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</si>
  <si>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</si>
  <si>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</si>
  <si>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</si>
  <si>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</si>
  <si>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</si>
  <si>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</si>
  <si>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</si>
  <si>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</si>
  <si>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</si>
  <si>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</si>
  <si>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</si>
  <si>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</si>
  <si>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</si>
  <si>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</si>
  <si>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</si>
  <si>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</si>
  <si>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</si>
  <si>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</si>
  <si>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</si>
  <si>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</si>
  <si>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</si>
  <si>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</si>
  <si>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</si>
  <si>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</si>
  <si>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</si>
  <si>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</si>
  <si>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</si>
  <si>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</si>
  <si>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</si>
  <si>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</si>
  <si>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</si>
  <si>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</si>
  <si>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</si>
  <si>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</si>
  <si>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</si>
  <si>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</si>
  <si>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</si>
  <si>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</si>
  <si>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</si>
  <si>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</si>
  <si>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</si>
  <si>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</si>
  <si>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</si>
  <si>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</si>
  <si>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</si>
  <si>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</si>
  <si>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</si>
  <si>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</si>
  <si>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</si>
  <si>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</si>
  <si>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</si>
  <si>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</si>
  <si>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</si>
  <si>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</si>
  <si>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</si>
  <si>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</si>
  <si>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</si>
  <si>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</si>
  <si>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</si>
  <si>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</si>
  <si>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</si>
  <si>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</si>
  <si>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</si>
  <si>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</si>
  <si>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</si>
  <si>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</si>
  <si>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</si>
  <si>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</si>
  <si>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</si>
  <si>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</si>
  <si>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</si>
  <si>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</si>
  <si>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</si>
  <si>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</si>
  <si>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</si>
  <si>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</si>
  <si>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</si>
  <si>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</si>
  <si>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</si>
  <si>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</si>
  <si>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</si>
  <si>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</si>
  <si>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</si>
  <si>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</si>
  <si>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</si>
  <si>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</si>
  <si>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</si>
  <si>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</si>
  <si>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</si>
  <si>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</si>
  <si>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</si>
  <si>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</si>
  <si>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</si>
  <si>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</si>
  <si>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</si>
  <si>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</si>
  <si>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</si>
  <si>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</si>
  <si>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</si>
  <si>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</si>
  <si>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</si>
  <si>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</si>
  <si>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</si>
  <si>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</si>
  <si>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</si>
  <si>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</si>
  <si>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</si>
  <si>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</si>
  <si>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</si>
  <si>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</si>
  <si>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</si>
  <si>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</si>
  <si>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</si>
  <si>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</si>
  <si>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</si>
  <si>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</si>
  <si>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</si>
  <si>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</si>
  <si>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</si>
  <si>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</si>
  <si>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</si>
  <si>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</si>
  <si>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</si>
  <si>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</si>
  <si>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</si>
  <si>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</si>
  <si>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</si>
  <si>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</si>
  <si>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</si>
  <si>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</si>
  <si>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</si>
  <si>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</si>
  <si>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</si>
  <si>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</si>
  <si>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</si>
  <si>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</si>
  <si>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</si>
  <si>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</si>
  <si>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</si>
  <si>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</si>
  <si>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</si>
  <si>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</si>
  <si>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</si>
  <si>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</si>
  <si>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</si>
  <si>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</si>
  <si>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</si>
  <si>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</si>
  <si>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</si>
  <si>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</si>
  <si>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</si>
  <si>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</si>
  <si>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</si>
  <si>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</si>
  <si>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</si>
  <si>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</si>
  <si>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</si>
  <si>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</si>
  <si>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</si>
  <si>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</si>
  <si>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</si>
  <si>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</si>
  <si>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</si>
  <si>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</si>
  <si>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</si>
  <si>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</si>
  <si>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</si>
  <si>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</si>
  <si>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</si>
  <si>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</si>
  <si>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</si>
  <si>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</si>
  <si>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</si>
  <si>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</si>
  <si>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</si>
  <si>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</si>
  <si>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</si>
  <si>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</si>
  <si>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</si>
  <si>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</si>
  <si>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</si>
  <si>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</si>
  <si>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</si>
  <si>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</si>
  <si>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</si>
  <si>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</si>
  <si>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</si>
  <si>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</si>
  <si>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</si>
  <si>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</si>
  <si>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</si>
  <si>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</si>
  <si>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</si>
  <si>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</si>
  <si>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</si>
  <si>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</si>
  <si>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</si>
  <si>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</si>
  <si>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</si>
  <si>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</si>
  <si>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</si>
  <si>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</si>
  <si>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</si>
  <si>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</si>
  <si>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</si>
  <si>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</si>
  <si>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</si>
  <si>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</si>
  <si>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</si>
  <si>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</si>
  <si>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</si>
  <si>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</si>
  <si>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</si>
  <si>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</si>
  <si>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</si>
  <si>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</si>
  <si>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</si>
  <si>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</si>
  <si>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</si>
  <si>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</si>
  <si>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</si>
  <si>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</si>
  <si>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</si>
  <si>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</si>
  <si>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</si>
  <si>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</si>
  <si>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</si>
  <si>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</si>
  <si>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</si>
  <si>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</si>
  <si>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</si>
  <si>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</si>
  <si>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</si>
  <si>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</si>
  <si>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</si>
  <si>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</si>
  <si>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</si>
  <si>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</si>
  <si>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</si>
  <si>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</si>
  <si>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</si>
  <si>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</si>
  <si>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</si>
  <si>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</si>
  <si>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</si>
  <si>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</si>
  <si>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</si>
  <si>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</si>
  <si>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</si>
  <si>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</si>
  <si>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</si>
  <si>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</si>
  <si>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</si>
  <si>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</si>
  <si>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</si>
  <si>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</si>
  <si>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</si>
  <si>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</si>
  <si>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</si>
  <si>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</si>
  <si>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</si>
  <si>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</si>
  <si>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</si>
  <si>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</si>
  <si>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</si>
  <si>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</si>
  <si>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</si>
  <si>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</si>
  <si>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</si>
  <si>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</si>
  <si>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</si>
  <si>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</si>
  <si>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</si>
  <si>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</si>
  <si>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</si>
  <si>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</si>
  <si>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</si>
  <si>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</si>
  <si>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</si>
  <si>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</si>
  <si>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</si>
  <si>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</si>
  <si>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</si>
  <si>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</si>
  <si>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</si>
  <si>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</si>
  <si>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</si>
  <si>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</si>
  <si>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</si>
  <si>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</si>
  <si>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</si>
  <si>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</si>
  <si>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</si>
  <si>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</si>
  <si>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</si>
  <si>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</si>
  <si>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</si>
  <si>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</si>
  <si>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</si>
  <si>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</si>
  <si>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</si>
  <si>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</si>
  <si>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</si>
  <si>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</si>
  <si>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</si>
  <si>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</si>
  <si>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</si>
  <si>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</si>
  <si>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</si>
  <si>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</si>
  <si>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</si>
  <si>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</si>
  <si>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</si>
  <si>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</si>
  <si>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</si>
  <si>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</si>
  <si>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</si>
  <si>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</si>
  <si>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</si>
  <si>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</si>
  <si>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</si>
  <si>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</si>
  <si>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</si>
  <si>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</si>
  <si>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</si>
  <si>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</si>
  <si>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</si>
  <si>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</si>
  <si>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</si>
  <si>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</si>
  <si>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</si>
  <si>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</si>
  <si>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</si>
  <si>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</si>
  <si>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</si>
  <si>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</si>
  <si>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</si>
  <si>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</si>
  <si>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</si>
  <si>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</si>
  <si>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</si>
  <si>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</si>
  <si>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</si>
  <si>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</si>
  <si>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</si>
  <si>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</si>
  <si>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</si>
  <si>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</si>
  <si>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</si>
  <si>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</si>
  <si>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</si>
  <si>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</si>
  <si>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</si>
  <si>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</si>
  <si>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</si>
  <si>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</si>
  <si>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</si>
  <si>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</si>
  <si>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</si>
  <si>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</si>
  <si>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</si>
  <si>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</si>
  <si>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</si>
  <si>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</si>
  <si>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</si>
  <si>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</si>
  <si>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</si>
  <si>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</si>
  <si>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</si>
  <si>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</si>
  <si>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</si>
  <si>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</si>
  <si>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</si>
  <si>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</si>
  <si>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</si>
  <si>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</si>
  <si>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</si>
  <si>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</si>
  <si>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</si>
  <si>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</si>
  <si>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</si>
  <si>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</si>
  <si>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</si>
  <si>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</si>
  <si>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</si>
  <si>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</si>
  <si>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</si>
  <si>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</si>
  <si>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</si>
  <si>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</si>
  <si>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</si>
  <si>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</si>
  <si>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</si>
  <si>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</si>
  <si>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</si>
  <si>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</si>
  <si>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</si>
  <si>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</si>
  <si>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</si>
  <si>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</si>
  <si>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</si>
  <si>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</si>
  <si>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</si>
  <si>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</si>
  <si>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</si>
  <si>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</si>
  <si>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</si>
  <si>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</si>
  <si>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</si>
  <si>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</si>
  <si>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</si>
  <si>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</si>
  <si>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</si>
  <si>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</si>
  <si>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</si>
  <si>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</si>
  <si>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</si>
  <si>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</si>
  <si>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</si>
  <si>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</si>
  <si>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</si>
  <si>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</si>
  <si>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</si>
  <si>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</si>
  <si>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</si>
  <si>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</si>
  <si>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</si>
  <si>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</si>
  <si>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</si>
  <si>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</si>
  <si>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</si>
  <si>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</si>
  <si>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</si>
  <si>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</si>
  <si>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</si>
  <si>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</si>
  <si>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</si>
  <si>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</si>
  <si>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</si>
  <si>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</si>
  <si>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</si>
  <si>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</si>
  <si>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</si>
  <si>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</si>
  <si>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</si>
  <si>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</si>
  <si>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</si>
  <si>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</si>
  <si>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</si>
  <si>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</si>
  <si>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</si>
  <si>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</si>
  <si>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</si>
  <si>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</si>
  <si>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</si>
  <si>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</si>
  <si>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</si>
  <si>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</si>
  <si>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</si>
  <si>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</si>
  <si>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</si>
  <si>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</si>
  <si>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</si>
  <si>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</si>
  <si>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</si>
  <si>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</si>
  <si>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</si>
  <si>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</si>
  <si>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</si>
  <si>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</si>
  <si>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</si>
  <si>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</si>
  <si>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</si>
  <si>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</si>
  <si>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</si>
  <si>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</si>
  <si>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</si>
  <si>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</si>
  <si>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</si>
  <si>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</si>
  <si>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</si>
  <si>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</si>
  <si>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</si>
  <si>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</si>
  <si>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</si>
  <si>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</si>
  <si>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</si>
  <si>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</si>
  <si>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</si>
  <si>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</si>
  <si>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</si>
  <si>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</si>
  <si>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</si>
  <si>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</si>
  <si>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</si>
  <si>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</si>
  <si>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</si>
  <si>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</si>
  <si>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</si>
  <si>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</si>
  <si>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</si>
  <si>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</si>
  <si>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</si>
  <si>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</si>
  <si>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</si>
  <si>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</si>
  <si>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</si>
  <si>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</si>
  <si>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</si>
  <si>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</si>
  <si>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</si>
  <si>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</si>
  <si>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</si>
  <si>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</si>
  <si>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</si>
  <si>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</si>
  <si>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</si>
  <si>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</si>
  <si>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</si>
  <si>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</si>
  <si>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</si>
  <si>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</si>
  <si>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</si>
  <si>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</si>
  <si>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</si>
  <si>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</si>
  <si>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</si>
  <si>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</si>
  <si>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</si>
  <si>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</si>
  <si>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</si>
  <si>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</si>
  <si>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</si>
  <si>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</si>
  <si>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</si>
  <si>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</si>
  <si>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</si>
  <si>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</si>
  <si>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</si>
  <si>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</si>
  <si>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</si>
  <si>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</si>
  <si>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</si>
  <si>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</si>
  <si>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</si>
  <si>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</si>
  <si>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</si>
  <si>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</si>
  <si>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</si>
  <si>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</si>
  <si>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</si>
  <si>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</si>
  <si>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</si>
  <si>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</si>
  <si>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</si>
  <si>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</si>
  <si>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</si>
  <si>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</si>
  <si>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</si>
  <si>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</si>
  <si>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</si>
  <si>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</si>
  <si>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</si>
  <si>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</si>
  <si>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</si>
  <si>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</si>
  <si>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</si>
  <si>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</si>
  <si>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</si>
  <si>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</si>
  <si>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</si>
  <si>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</si>
  <si>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</si>
  <si>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</si>
  <si>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</si>
  <si>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</si>
  <si>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</si>
  <si>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</si>
  <si>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</si>
  <si>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</si>
  <si>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</si>
  <si>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</si>
  <si>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</si>
  <si>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</si>
  <si>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</si>
  <si>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</si>
  <si>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</si>
  <si>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</si>
  <si>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</si>
  <si>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</si>
  <si>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</si>
  <si>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</si>
  <si>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</si>
  <si>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</si>
  <si>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</si>
  <si>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</si>
  <si>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</si>
  <si>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</si>
  <si>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</si>
  <si>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</si>
  <si>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</si>
  <si>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</si>
  <si>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</si>
  <si>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</si>
  <si>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</si>
  <si>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</si>
  <si>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</si>
  <si>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</si>
  <si>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</si>
  <si>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</si>
  <si>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</si>
  <si>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</si>
  <si>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</si>
  <si>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</si>
  <si>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</si>
  <si>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</si>
  <si>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</si>
  <si>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</si>
  <si>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</si>
  <si>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</si>
  <si>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</si>
  <si>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</si>
  <si>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</si>
  <si>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</si>
  <si>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</si>
  <si>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</si>
  <si>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</si>
  <si>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</si>
  <si>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</si>
  <si>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</si>
  <si>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</si>
  <si>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</si>
  <si>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</si>
  <si>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</si>
  <si>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</si>
  <si>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</si>
  <si>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</si>
  <si>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</si>
  <si>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</si>
  <si>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</si>
  <si>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</si>
  <si>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</si>
  <si>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</si>
  <si>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</si>
  <si>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</si>
  <si>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</si>
  <si>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</si>
  <si>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</si>
  <si>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</si>
  <si>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</si>
  <si>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</si>
  <si>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</si>
  <si>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</si>
  <si>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</si>
  <si>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</si>
  <si>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</si>
  <si>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</si>
  <si>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</si>
  <si>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</si>
  <si>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</si>
  <si>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</si>
  <si>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</si>
  <si>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</si>
  <si>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</si>
  <si>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</si>
  <si>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</si>
  <si>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</si>
  <si>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</si>
  <si>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</si>
  <si>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</si>
  <si>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</si>
  <si>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</si>
  <si>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</si>
  <si>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</si>
  <si>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</si>
  <si>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</si>
  <si>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</si>
  <si>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</si>
  <si>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</si>
  <si>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</si>
  <si>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</si>
  <si>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</si>
  <si>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</si>
  <si>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</si>
  <si>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</si>
  <si>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</si>
  <si>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</si>
  <si>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</si>
  <si>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</si>
  <si>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</si>
  <si>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</si>
  <si>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</si>
  <si>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</si>
  <si>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</si>
  <si>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</si>
  <si>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</si>
  <si>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</si>
  <si>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</si>
  <si>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</si>
  <si>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</si>
  <si>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</si>
  <si>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</si>
  <si>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</si>
  <si>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</si>
  <si>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</si>
  <si>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</si>
  <si>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</si>
  <si>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</si>
  <si>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</si>
  <si>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</si>
  <si>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</si>
  <si>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</si>
  <si>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</si>
  <si>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</si>
  <si>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</si>
  <si>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</si>
  <si>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</si>
  <si>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</si>
  <si>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</si>
  <si>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</si>
  <si>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</si>
  <si>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</si>
  <si>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</si>
  <si>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</si>
  <si>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</si>
  <si>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</si>
  <si>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</si>
  <si>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</si>
  <si>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</si>
  <si>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</si>
  <si>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</si>
  <si>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</si>
  <si>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</si>
  <si>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</si>
  <si>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</si>
  <si>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</si>
  <si>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</si>
  <si>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</si>
  <si>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</si>
  <si>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</si>
  <si>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</si>
  <si>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</si>
  <si>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</si>
  <si>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</si>
  <si>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</si>
  <si>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</si>
  <si>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</si>
  <si>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</si>
  <si>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</si>
  <si>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</si>
  <si>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</si>
  <si>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</si>
  <si>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</si>
  <si>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</si>
  <si>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</si>
  <si>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</si>
  <si>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</si>
  <si>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</si>
  <si>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</si>
  <si>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</si>
  <si>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</si>
  <si>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</si>
  <si>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</si>
  <si>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</si>
  <si>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</si>
  <si>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</si>
  <si>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</si>
  <si>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</si>
  <si>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</si>
  <si>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</si>
  <si>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</si>
  <si>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</si>
  <si>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</si>
  <si>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</si>
  <si>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</si>
  <si>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</si>
  <si>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</si>
  <si>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</si>
  <si>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</si>
  <si>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</si>
  <si>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</si>
  <si>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</si>
  <si>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</si>
  <si>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</si>
  <si>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</si>
  <si>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</si>
  <si>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</si>
  <si>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</si>
  <si>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</si>
  <si>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</si>
  <si>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</si>
  <si>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</si>
  <si>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</si>
  <si>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</si>
  <si>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</si>
  <si>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</si>
  <si>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</si>
  <si>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</si>
  <si>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</si>
  <si>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</si>
  <si>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</si>
  <si>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</si>
  <si>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</si>
  <si>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</si>
  <si>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</si>
  <si>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</si>
  <si>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</si>
  <si>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</si>
  <si>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</si>
  <si>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</si>
  <si>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</si>
  <si>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</si>
  <si>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</si>
  <si>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</si>
  <si>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</si>
  <si>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</si>
  <si>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</si>
  <si>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</si>
  <si>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</si>
  <si>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</si>
  <si>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jed2046</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</si>
  <si>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</si>
  <si>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</si>
  <si>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</si>
  <si>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</si>
  <si>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</si>
  <si>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</si>
  <si>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</si>
  <si>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</si>
  <si>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</si>
  <si>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</si>
  <si>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</si>
  <si>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</si>
  <si>
    <t>PCM-20251002-00001352</t>
  </si>
  <si>
    <t>ETA 50 Min</t>
  </si>
  <si>
    <t>PCM-20251002-00001458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</si>
</sst>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2">
    <sortCondition ref="H1:H6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2" totalsRowShown="0" headerRowDxfId="157" dataDxfId="156" headerRowBorderDxfId="154" tableBorderDxfId="155" totalsRowBorderDxfId="153">
  <autoFilter ref="A1:CJ3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2"/>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269.72572372684954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16.104739583330229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45932.674149652776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45932.674149652776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45932.674149652776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45932.674149652776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45932.674149652776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45932.674149652776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45932.674149652776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45932.674149652776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45932.674149652776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45932.674149652776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45932.674149652776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45932.674149652776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45932.674149652776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45932.674149652776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45932.674149652776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45932.674149652776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45932.674149652776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45932.674149652776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45932.674149652776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45932.674149652776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45932.674149652776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45932.674149652776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45932.674149652776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45932.674149652776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45932.674149652776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45932.674149652776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45932.674149652776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45932.674149652776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45932.674149652776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45932.674149652776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45932.674149652776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45932.674149652776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45932.674149652776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45932.674149652776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45932.674149652776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45932.674149652776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45932.674149652776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45932.674149652776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45932.674149652776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45932.674149652776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45932.674149652776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45932.674149652776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45932.674149652776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45932.674149652776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45932.674149652776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45932.674149652776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45932.674149652776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45932.674149652776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45932.674149652776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45932.674149652776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45932.674149652776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45932.674149652776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45932.674149652776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45932.674149652776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45932.674149652776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45932.674149652776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45932.674149652776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45932.674149652776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45932.674149652776</v>
      </c>
      <c r="H62" s="68"/>
      <c r="I62" s="73" t="str">
        <f>IFERROR(VLOOKUP(D62,DB!A:F,6,0),"")</f>
        <v/>
      </c>
      <c r="J62" s="73" t="str">
        <f>IFERROR(VLOOKUP(D62,DB!A:G,7,0),"")</f>
        <v/>
      </c>
      <c r="K62" s="69"/>
      <c r="L62" s="70" t="str">
        <f>IFERROR(VLOOKUP(D62,DB!A:I,9,0),"")</f>
        <v/>
      </c>
    </row>
  </sheetData>
  <customSheetViews>
    <customSheetView guid="{F6042A99-DD27-4453-835D-0834D95730CC}" filter="1" showAutoFilter="1">
      <pageMargins left="0" right="0" top="0" bottom="0" header="0" footer="0"/>
      <autoFilter ref="B1:M1" xr:uid="{8984A519-721E-4BEC-9AFA-77585490A2F7}"/>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2"/>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241.02236689814163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125.94706597222103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107.67431134259095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9.4485821759226383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25138</v>
      </c>
      <c r="E7" s="131" t="s">
        <v>38964</v>
      </c>
      <c r="F7" s="132"/>
      <c r="G7" s="133">
        <f ca="1">IFERROR(NOW()-F7,"-")</f>
        <v>45932.674149305552</v>
      </c>
      <c r="H7" s="132">
        <v>45932.6090625</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45932.674149305552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45932.674149305552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45932.674149305552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45932.674149305552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45932.674149305552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45932.674149305552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45932.674149305552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45932.674149305552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45932.674149305552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45932.674149305552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45932.674149305552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45932.674149305552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45932.674149305552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45932.674149305552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45932.674149305552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45932.674149305552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45932.674149305552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45932.674149305552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45932.674149305552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45932.674149305552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45932.674149305552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45932.674149305552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45932.674149305552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45932.674149305552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45932.674149305552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45932.674149305552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45932.674149305552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45932.674149305552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45932.674149305552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45932.674149305552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45932.674149305552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45932.674149305552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45932.674149305552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45932.674149305552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45932.674149305552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45932.674149305552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45932.674149305552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45932.674149305552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45932.674149305552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45932.674149305552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45932.674149305552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45932.674149305552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45932.674149305552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45932.674149305552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45932.674149305552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45932.674149305552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45932.674149305552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45932.674149305552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45932.674149305552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45932.674149305552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45932.674149305552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45932.674149305552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45932.674149305552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45932.674149305552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45932.674149305552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45932.674149305552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45932.674149305552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45932.674149305552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45932.674149305552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45932.674149305552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45932.674149305552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45932.674149305552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45932.674149305552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45932.674149305552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45932.674149305552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45932.674149305552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45932.674149305552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45932.674149305552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45932.674149305552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45932.674149305552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45932.674149305552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45932.674149305552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45932.674149305552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45932.674149305552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45932.674149305552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45932.674149305552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45932.674149305552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45932.674149305552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45932.674149305552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45932.674149305552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45932.674149305552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45932.674149305552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45932.674149305552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45932.674149305552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45932.674149305552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45932.674149305552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45932.674149305552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45932.674149305552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45932.674149305552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45932.674149305552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45932.674149305552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45932.674149305552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45932.674149305552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45932.674149305552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45932.674149305552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45932.674149305552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45932.674149305552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45932.674149305552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45932.674149305552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45932.674149305552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45932.674149305552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45932.674149305552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45932.674149305552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45932.674149305552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45932.674149305552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45932.674149305552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45932.674149305552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45932.674149305552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45932.674149305552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45932.674149305552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45932.674149305552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45932.674149305552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45932.674149305552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45932.674149305552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45932.674149305552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45932.674149305552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45932.674149305552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45932.674149305552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45932.674149305552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45932.674149305552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45932.674149305552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45932.674149305552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45932.674149305552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45932.674149305552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45932.674149305552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45932.674149305552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45932.674149305552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45932.674149305552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45932.674149305552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45932.674149305552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45932.674149305552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45932.674149305552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45932.674149305552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45932.674149305552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45932.674149305552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45932.674149305552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45932.674149305552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45932.674149305552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45932.674149305552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45932.674149305552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45932.674149305552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45932.674149305552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45932.674149305552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45932.674149305552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45932.674149305552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45932.674149305552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45932.674149305552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45932.674149305552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45932.674149305552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45932.674149305552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45932.674149305552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45932.674149305552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45932.674149305552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45932.674149305552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45932.674149305552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45932.674149305552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45932.674149305552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45932.674149305552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45932.674149305552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45932.674149305552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45932.674149305552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45932.674149305552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45932.674149305552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45932.674149305552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45932.674149305552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45932.674149305552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45932.674149305552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45932.674149305552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45932.674149305552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45932.674149305552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45932.674149305552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45932.674149305552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45932.674149305552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45932.674149305552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45932.674149305552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45932.674149305552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45932.674149305552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45932.674149305552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45932.674149305552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45932.674149305552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45932.674149305552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45932.674149305552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45932.674149305552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45932.674149305552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45932.674149305552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45932.674149305552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45932.674149305552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45932.674149305552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45932.674149305552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45932.674149305552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45932.674149305552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45932.674149305552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45932.674149305552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45932.674149305552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45932.674149305552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45932.674149305552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45932.674149305552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45932.674149305552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45932.674149305552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45932.674149305552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45932.674149305552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45932.674149305552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45932.674149305552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45932.674149305552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45932.674149305552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45932.674149305552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45932.674149305552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45932.674149305552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45932.674149305552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45932.674149305552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45932.674149305552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45932.674149305552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45932.674149305552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45932.674149305552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45932.674149305552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45932.674149305552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45932.674149305552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45932.674149305552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45932.674149305552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45932.674149305552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45932.674149305552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45932.674149305552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45932.674149305552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45932.674149305552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45932.674149305552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45932.674149305552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45932.674149305552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45932.674149305552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45932.674149305552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45932.674149305552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45932.674149305552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45932.674149305552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45932.674149305552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45932.674149305552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45932.674149305552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45932.674149305552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45932.674149305552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45932.674149305552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45932.674149305552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45932.674149305552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45932.674149305552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45932.674149305552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45932.674149305552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45932.674149305552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45932.674149305552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45932.674149305552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45932.674149305552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45932.674149305552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45932.674149305552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45932.674149305552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45932.674149305552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45932.674149305552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45932.674149305552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45932.674149305552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45932.674149305552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45932.674149305552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45932.674149305552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45932.674149305552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45932.674149305552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45932.674149305552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45932.674149305552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45932.674149305552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45932.674149305552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45932.674149305552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45932.674149305552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45932.674149305552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45932.674149305552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45932.674149305552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45932.674149305552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45932.674149305552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45932.674149305552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45932.674149305552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45932.674149305552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45932.674149305552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45932.674149305552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45932.674149305552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45932.674149305552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45932.674149305552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45932.674149305552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45932.674149305552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45932.674149305552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45932.674149305552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45932.674149305552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45932.674149305552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45932.674149305552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45932.674149305552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45932.674149305552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45932.674149305552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45932.674149305552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45932.674149305552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45932.674149305552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45932.674149305552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45932.674149305552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45932.674149305552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45932.674149305552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45932.674149305552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45932.674149305552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45932.674149305552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45932.674149305552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45932.674149305552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45932.674149305552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45932.674149305552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45932.674149305552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45932.674149305552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45932.674149305552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45932.674149305552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45932.674149305552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45932.674149305552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45932.674149305552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45932.674149305552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45932.674149305552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45932.674149305552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45932.674149305552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45932.674149305552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45932.674149305552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45932.674149305552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45932.674149305552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45932.674149305552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45932.674149305552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45932.674149305552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45932.674149305552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45932.674149305552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45932.674149305552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45932.674149305552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45932.674149305552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45932.674149305552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45932.674149305552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45932.674149305552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45932.674149305552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45932.674149305552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45932.674149305552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45932.674149305552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45932.674149305552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45932.674149305552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45932.674149305552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45932.674149305552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45932.674149305552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45932.674149305552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45932.674149305552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45932.674149305552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45932.674149305552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45932.674149305552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45932.674149305552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45932.674149305552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45932.674149305552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sheetData>
  <dataValidations count="2">
    <dataValidation allowBlank="1" showInputMessage="1" showErrorMessage="1" sqref="E1" xr:uid="{4D935161-CDD3-4592-B877-3FB59C99E142}"/>
    <dataValidation type="list" allowBlank="1" showInputMessage="1" showErrorMessage="1" sqref="E3:E3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45932.674149652776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45932.674149652776</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45932.674149652776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45932.674149652776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45932.674149652776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45932.674149652776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45932.674149652776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45932.674149652776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45932.674149652776</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45932.674149305552</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45932.674149305552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45932.674149305552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45932.674149305552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45932.674149652776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45932.674149652776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45932.674149652776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45932.674149652776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45932.674149652776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45932.674149652776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45932.674149652776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45932.674149652776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45932.674149652776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45932.674149652776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45932.674149652776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45932.674149652776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45932.674149652776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45932.674149652776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45932.674149652776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45932.674149652776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45932.674149652776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45932.674149652776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45932.674149652776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45932.674149652776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45932.674149652776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45932.674149652776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45932.674149652776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45932.674149652776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45932.674149652776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45932.674149652776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45932.674149652776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45932.674149652776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45932.674149652776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45932.674149652776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45932.674149652776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45932.674149652776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45932.674149652776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45932.674149652776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45932.674149652776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45932.674149652776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45932.674149652776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45932.674149652776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45932.674149652776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45932.674149652776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45932.674149652776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45932.674149652776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45932.674149652776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45932.674149652776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45932.674149652776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45932.674149652776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45932.674149652776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45932.674149652776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45932.674149652776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45932.674149652776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45932.674149652776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45932.674149652776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45932.674149652776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45932.674149652776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45932.674149652776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45932.674149652776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45932.674149652776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45932.674149652776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45932.674149652776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45932.674149652776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45932.674149652776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45932.674149652776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45932.674149652776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45932.674149652776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45932.674149652776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45932.674149652776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45932.674149652776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45932.674149652776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45932.674149652776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45932.674149652776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45932.674149652776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45932.674149652776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45932.674149652776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45932.674149652776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45932.674149652776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45932.674149652776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45932.674149652776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45932.674149652776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45932.674149652776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45932.674149652776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45932.674149652776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45932.674149652776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45932.674149652776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45932.674149652776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45932.674149652776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45932.674149652776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45932.674149652776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45932.674149652776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45932.674149652776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45932.674149652776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45932.674149652776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45932.674149652776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45932.674149652776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45932.674149652776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45932.674149652776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45932.674149652776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45932.674149652776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45932.674149652776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45932.674149652776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45932.674149652776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45932.674149652776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45932.674149652776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45932.674149652776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45932.674149652776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45932.674149652776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45932.674149652776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45932.674149652776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45932.674149652776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45932.674149652776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45932.674149652776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45932.674149652776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45932.674149652776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45932.674149652776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45932.674149652776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45932.674149652776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45932.674149652776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45932.674149652776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45932.674149652776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45932.674149652776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45932.674149652776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45932.674149652776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45932.674149652776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45932.674149652776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45932.674149652776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45932.674149652776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45932.674149652776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45932.674149652776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45932.674149652776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45932.674149652776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45932.674149652776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45932.674149652776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45932.674149652776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45932.674149652776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45932.674149652776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45932.674149652776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45932.674149652776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45932.674149652776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45932.674149652776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45932.674149652776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45932.674149652776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45932.674149652776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45932.674149652776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45932.674149652776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45932.674149652776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45932.674149652776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45932.674149652776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45932.674149652776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45932.674149652776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45932.674149652776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45932.674149652776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45932.674149652776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45932.674149652776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45932.674149652776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45932.674149652776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45932.674149652776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45932.674149652776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45932.674149652776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45932.674149652776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45932.674149652776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45932.674149652776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45932.674149652776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45932.674149652776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45932.674149652776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45932.674149652776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45932.674149652776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45932.674149652776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45932.674149652776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45932.674149652776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45932.674149652776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45932.674149652776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45932.674149652776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45932.674149652776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45932.674149652776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45932.674149652776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45932.674149652776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45932.674149652776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45932.674149652776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45932.674149652776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45932.674149652776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45932.674149652776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45932.674149652776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45932.674149652776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45932.674149652776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45932.674149652776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45932.674149652776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45932.674149652776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45932.674149652776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45932.674149652776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45932.674149652776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45932.674149652776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45932.674149652776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45932.674149652776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45932.674149652776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45932.674149652776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45932.674149652776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45932.674149652776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45932.674149652776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45932.674149652776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45932.674149652776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45932.674149652776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45932.674149652776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45932.674149652776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45932.674149652776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45932.674149652776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45932.674149652776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45932.674149652776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45932.674149652776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45932.674149652776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45932.674149652776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45932.674149652776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45932.674149652776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45932.674149652776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45932.674149652776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45932.674149652776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45932.674149652776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45932.674149652776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45932.674149652776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45932.674149652776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45932.674149652776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45932.674149652776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45932.674149652776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45932.674149652776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45932.674149652776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45932.674149652776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45932.674149652776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45932.674149652776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45932.674149652776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45932.674149652776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45932.674149652776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45932.674149652776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45932.674149652776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45932.674149652776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45932.674149652776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45932.674149652776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45932.674149652776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45932.674149652776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45932.674149652776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45932.674149652776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45932.674149652776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45932.674149652776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45932.674149652776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45932.674149652776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45932.674149652776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45932.674149652776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45932.674149652776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45932.674149652776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45932.674149652776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45932.674149652776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45932.674149652776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45932.674149652776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45932.674149652776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45932.674149652776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45932.674149652776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45932.674149652776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45932.674149652776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45932.674149652776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45932.674149652776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45932.674149652776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45932.674149652776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45932.674149652776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45932.674149652776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45932.674149652776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45932.674149652776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45932.674149652776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45932.674149652776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45932.674149652776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45932.674149652776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45932.674149652776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45932.674149652776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45932.674149652776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45932.674149652776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45932.674149652776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45932.674149652776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45932.674149652776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45932.674149652776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45932.674149652776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45932.674149652776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45932.674149652776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45932.674149652776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45932.674149652776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45932.674149652776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45932.674149652776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45932.674149652776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45932.674149652776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45932.674149652776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45932.674149652776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45932.674149652776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45932.674149652776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45932.674149652776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45932.674149652776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45932.674149652776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45932.674149652776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45932.674149652776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45932.674149652776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45932.674149652776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45932.674149652776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45932.674149652776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45932.674149652776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45932.674149652776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45932.674149652776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45932.674149652776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45932.674149652776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45932.674149652776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45932.674149652776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45932.674149652776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45932.674149652776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45932.674149652776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45932.674149652776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45932.674149652776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45932.674149652776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45932.674149652776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45932.674149652776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45932.674149652776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45932.674149652776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45932.674149652776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45932.674149652776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45932.674149652776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45932.674149652776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45932.674149652776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45932.674149652776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45932.674149652776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45932.674149652776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45932.674149652776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45932.674149652776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45932.674149652776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45932.674149652776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45932.674149652776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45932.674149652776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45932.674149652776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45932.674149652776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45932.674149652776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45932.674149652776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45932.674149652776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45932.674149652776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45932.674149652776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45932.674149652776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45932.674149652776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45932.674149652776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45932.674149652776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45932.674149652776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45932.674149652776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45932.674149652776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45932.674149652776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45932.674149652776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45932.674149652776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45932.674149652776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45932.674149652776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45932.674149652776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45932.674149652776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45932.674149652776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45932.674149652776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45932.674149652776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45932.674149652776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45932.674149652776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45932.674149652776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45932.674149652776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45932.674149652776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45932.674149652776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45932.674149652776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45932.674149652776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45932.674149652776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45932.674149652776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45932.674149652776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45932.674149652776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45932.674149652776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45932.674149652776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45932.674149652776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45932.674149652776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45932.674149652776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45932.674149652776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45932.674149652776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45932.674149652776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45932.674149652776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45932.674149652776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45932.674149652776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45932.674149652776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45932.674149652776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45932.674149652776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45932.674149652776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45932.674149652776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45932.674149652776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45932.674149652776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45932.674149652776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45932.674149652776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45932.674149652776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45932.674149652776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45932.674149652776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45932.674149652776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45932.674149652776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45932.674149652776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45932.674149652776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45932.674149652776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45932.674149652776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45932.674149652776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45932.674149652776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45932.674149652776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45932.674149652776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45932.674149652776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45932.674149652776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45932.674149652776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45932.674149652776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45932.674149652776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45932.674149652776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45932.674149652776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45932.674149652776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45932.674149652776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45932.674149652776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45932.674149652776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45932.674149652776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45932.674149652776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45932.674149652776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45932.674149652776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45932.674149652776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45932.674149652776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45932.674149652776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45932.674149652776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45932.674149652776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45932.674149652776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45932.674149652776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45932.674149652776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45932.674149652776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45932.674149652776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45932.674149652776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45932.674149652776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45932.674149652776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45932.674149652776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45932.674149652776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45932.674149652776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45932.674149652776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45932.674149652776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45932.674149652776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45932.674149652776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45932.674149652776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45932.674149652776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45932.674149652776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45932.674149652776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45932.674149652776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45932.674149652776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45932.674149652776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45932.674149652776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45932.674149652776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45932.674149652776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45932.674149652776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45932.674149652776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45932.674149652776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45932.674149652776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45932.674149652776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45932.674149652776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45932.674149652776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45932.674149652776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45932.674149652776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45932.674149652776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45932.674149652776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45932.674149652776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45932.674149652776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45932.674149652776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45932.674149652776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45932.674149652776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45932.674149652776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45932.674149652776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45932.674149652776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45932.674149652776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45932.674149652776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45932.674149652776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45932.674149652776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45932.674149652776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45932.674149652776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45932.674149652776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45932.674149652776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45932.674149652776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45932.674149652776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45932.674149652776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45932.674149652776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45932.674149652776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45932.674149652776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45932.674149652776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45932.674149652776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45932.674149652776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45932.674149652776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45932.674149652776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45932.674149652776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45932.674149652776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45932.674149652776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45932.674149652776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45932.674149652776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45932.674149652776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45932.674149652776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45932.674149652776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45932.674149652776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45932.674149652776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45932.674149652776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45932.674149652776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45932.674149652776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45932.674149652776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45932.674149652776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45932.674149652776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45932.674149652776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45932.674149652776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45932.674149652776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45932.674149652776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45932.674149652776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45932.674149652776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45932.674149652776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45932.674149652776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45932.674149652776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45932.674149652776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45932.674149652776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45932.674149652776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45932.674149652776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45932.674149652776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45932.674149652776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45932.674149652776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45932.674149652776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45932.674149652776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45932.674149652776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45932.674149652776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45932.674149652776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45932.674149652776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45932.674149652776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45932.674149652776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45932.674149652776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45932.674149652776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45932.674149652776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45932.674149652776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45932.674149652776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45932.674149652776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45932.674149652776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45932.674149652776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45932.674149652776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45932.674149652776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45932.674149652776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45932.674149652776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45932.674149652776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45932.674149652776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45932.674149652776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45932.674149652776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45932.674149652776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45932.674149652776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45932.674149652776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45932.674149652776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45932.674149652776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45932.674149652776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45932.674149652776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45932.674149652776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45932.674149652776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45932.674149652776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45932.674149652776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45932.674149652776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45932.674149652776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45932.674149652776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45932.674149652776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45932.674149652776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45932.674149652776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45932.674149652776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45932.674149652776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45932.674149652776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45932.674149652776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45932.674149652776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45932.674149652776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45932.674149652776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45932.674149652776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45932.674149652776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45932.674149652776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45932.674149652776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45932.674149652776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45932.674149652776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45932.674149652776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45932.674149652776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45932.674149652776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45932.674149652776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45932.674149652776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45932.674149652776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45932.674149652776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45932.674149652776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45932.674149652776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45932.674149652776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45932.674149652776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45932.674149652776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45932.674149652776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45932.674149652776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45932.674149652776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45932.674149652776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45932.674149652776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45932.674149652776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45932.674149652776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45932.674149652776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45932.674149652776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45932.674149652776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45932.674149652776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45932.674149652776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45932.674149652776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45932.674149652776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45932.674149652776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45932.674149652776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45932.674149652776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45932.674149652776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45932.674149652776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45932.674149652776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45932.674149652776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45932.674149652776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45932.674149652776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45932.674149652776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45932.674149652776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45932.674149652776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45932.674149652776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45932.674149652776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45932.674149652776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45932.674149652776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45932.674149652776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45932.674149652776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45932.674149652776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45932.674149652776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45932.674149652776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45932.674149652776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45932.674149652776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45932.674149652776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45932.674149652776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45932.674149652776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45932.674149652776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45932.674149652776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45932.674149652776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45932.674149652776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45932.674149652776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45932.674149652776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45932.674149652776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45932.674149652776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45932.674149652776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45932.674149652776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45932.674149652776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45932.674149652776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45932.674149652776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45932.674149652776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45932.674149652776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45932.674149652776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45932.674149652776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45932.674149652776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45932.674149652776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45932.674149652776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45932.674149652776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45932.674149652776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45932.674149652776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45932.674149652776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45932.674149652776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45932.674149652776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45932.674149652776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45932.674149652776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45932.674149652776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45932.674149652776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45932.674149652776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45932.674149652776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45932.674149652776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45932.674149652776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45932.674149652776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45932.674149652776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45932.674149652776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45932.674149652776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45932.674149652776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45932.674149652776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45932.674149652776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45932.674149652776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45932.674149652776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45932.674149652776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45932.674149652776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45932.674149652776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45932.674149652776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45932.674149652776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45932.674149652776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45932.674149652776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45932.674149652776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45932.674149652776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45932.674149652776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45932.674149652776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45932.674149652776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45932.674149652776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45932.674149652776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45932.674149652776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45932.674149652776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45932.674149652776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45932.674149652776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45932.674149652776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45932.674149652776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45932.674149652776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45932.674149652776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45932.674149652776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45932.674149652776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45932.674149652776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45932.674149652776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45932.674149652776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45932.674149652776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45932.674149652776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45932.674149652776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45932.674149652776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45932.674149652776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45932.674149652776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45932.674149652776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45932.674149652776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45932.674149652776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45932.674149652776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45932.674149652776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45932.674149652776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45932.674149652776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45932.674149652776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45932.674149652776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45932.674149652776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45932.674149652776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45932.674149652776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45932.674149652776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45932.674149652776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45932.674149652776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45932.674149652776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45932.674149652776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45932.674149652776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45932.674149652776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45932.674149652776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45932.674149652776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45932.674149652776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45932.674149652776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45932.674149652776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45932.674149652776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45932.674149652776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45932.674149652776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45932.674149652776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45932.674149652776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45932.674149652776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45932.674149652776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45932.674149652776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45932.674149652776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45932.674149652776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45932.674149652776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45932.674149652776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45932.674149652776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45932.674149652776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45932.674149652776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45932.674149652776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45932.674149652776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45932.674149652776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45932.674149652776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45932.674149652776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45932.674149652776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45932.674149652776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45932.674149652776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45932.674149652776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45932.674149652776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45932.674149652776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45932.674149652776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45932.674149652776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45932.674149652776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45932.674149652776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45932.674149652776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45932.674149652776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45932.674149652776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45932.674149652776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45932.674149652776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45932.674149652776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45932.674149652776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45932.674149652776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45932.674149652776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45932.674149652776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45932.674149652776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45932.674149652776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45932.674149652776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45932.674149652776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45932.674149652776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45932.674149652776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45932.674149652776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45932.674149652776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45932.674149652776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45932.674149652776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45932.674149652776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45932.674149652776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45932.674149652776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45932.674149652776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45932.674149652776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45932.674149652776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45932.674149652776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45932.674149652776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45932.674149652776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45932.674149652776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45932.674149652776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45932.674149652776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45932.674149652776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45932.674149652776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45932.674149652776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45932.674149652776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45932.674149652776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45932.674149652776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45932.674149652776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45932.674149652776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45932.674149652776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45932.674149652776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45932.674149652776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45932.674149652776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45932.674149652776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45932.674149652776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45932.674149652776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45932.674149652776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45932.674149652776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45932.674149652776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45932.674149652776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45932.674149652776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45932.674149652776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45932.674149652776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45932.674149652776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45932.674149652776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45932.674149652776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45932.674149652776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45932.674149652776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45932.674149652776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45932.674149652776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45932.674149652776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45932.674149652776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45932.674149652776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45932.674149652776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45932.674149652776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45932.674149652776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45932.674149652776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45932.674149652776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45932.674149652776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45932.674149652776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45932.674149652776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45932.674149652776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45932.674149652776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45932.674149652776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45932.674149652776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45932.674149652776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45932.674149652776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45932.674149652776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45932.674149652776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45932.674149652776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45932.674149652776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45932.674149652776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45932.674149652776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45932.674149652776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45932.674149652776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45932.674149652776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45932.674149652776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45932.674149652776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45932.674149652776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45932.674149652776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45932.674149652776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45932.674149652776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45932.674149652776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45932.674149652776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45932.674149652776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45932.674149652776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45932.674149652776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45932.674149652776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45932.674149652776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45932.674149652776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45932.674149652776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45932.674149652776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45932.674149652776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45932.674149652776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45932.674149652776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45932.674149652776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45932.674149652776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45932.674149652776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45932.674149652776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45932.674149652776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45932.674149652776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45932.674149652776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45932.674149652776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45932.674149652776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45932.674149652776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45932.674149652776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45932.674149652776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45932.674149652776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45932.674149652776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45932.674149652776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45932.674149652776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45932.674149652776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45932.674149652776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45932.674149652776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45932.674149652776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45932.674149652776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45932.674149652776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45932.674149652776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45932.674149652776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45932.674149652776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45932.674149652776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45932.674149652776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45932.674149652776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45932.674149652776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45932.674149652776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45932.674149652776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45932.674149652776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45932.674149652776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45932.674149652776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45932.674149652776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45932.674149652776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45932.674149652776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45932.674149652776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45932.674149652776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45932.674149652776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45932.674149652776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45932.674149652776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45932.674149652776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45932.674149652776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45932.674149652776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45932.674149652776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45932.674149652776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45932.674149652776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45932.674149652776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45932.674149652776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45932.674149652776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45932.674149652776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45932.674149652776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45932.674149652776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45932.674149652776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45932.674149652776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45932.674149652776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45932.674149652776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45932.674149652776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45932.674149652776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45932.674149652776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45932.674149652776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45932.674149652776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45932.674149652776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45932.674149652776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45932.674149652776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45932.674149652776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45932.674149652776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45932.674149652776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45932.674149652776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45932.674149652776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45932.674149652776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45932.674149652776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45932.674149652776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45932.674149652776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45932.674149652776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45932.674149652776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45932.674149652776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45932.674149652776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45932.674149652776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45932.674149652776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45932.674149652776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45932.674149652776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45932.674149652776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45932.674149652776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45932.674149652776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45932.674149652776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45932.674149652776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45932.674149652776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45932.674149652776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45932.674149652776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45932.674149652776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45932.674149652776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45932.674149652776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45932.674149652776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45932.674149652776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45932.674149652776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45932.674149652776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45932.674149652776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45932.674149652776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45932.674149652776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45932.674149652776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45932.674149652776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45932.674149652776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45932.674149652776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45932.674149652776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45932.674149652776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45932.674149652776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45932.674149652776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45932.674149652776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45932.674149652776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45932.674149652776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45932.674149652776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45932.674149652776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45932.674149652776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45932.674149652776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45932.674149652776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45932.674149652776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45932.674149652776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45932.674149652776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45932.674149652776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45932.674149652776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45932.674149652776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45932.674149652776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45932.674149652776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45932.674149652776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45932.674149652776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45932.674149652776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45932.674149652776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45932.674149652776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45932.674149652776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45932.674149652776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45932.674149652776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45932.674149652776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45932.674149652776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45932.674149652776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45932.674149652776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45932.674149652776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45932.674149652776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45932.674149652776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45932.674149652776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45932.674149652776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45932.674149652776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45932.674149652776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45932.674149652776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45932.674149652776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45932.674149652776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45932.674149652776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45932.674149652776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45932.674149652776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45932.674149652776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45932.674149652776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45932.674149652776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45932.674149652776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45932.674149652776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45932.674149652776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45932.674149652776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45932.674149652776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45932.674149652776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45932.674149652776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45932.674149652776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45932.674149652776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45932.674149652776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45932.674149652776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45932.674149652776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45932.674149652776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45932.674149652776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45932.674149652776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45932.674149652776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45932.674149652776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45932.674149652776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45932.674149652776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45932.674149652776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45932.674149652776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45932.674149652776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45932.674149652776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45932.674149652776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45932.674149652776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45932.674149652776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45932.674149652776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45932.674149652776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45932.674149652776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45932.674149652776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45932.674149652776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45932.674149652776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45932.674149652776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45932.674149652776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45932.674149652776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45932.674149652776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45932.674149652776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45932.674149652776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45932.674149652776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45932.674149652776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45932.674149652776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45932.674149652776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45932.674149652776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45932.674149652776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45932.674149652776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45932.674149652776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45932.674149652776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45932.674149652776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45932.674149652776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45932.674149652776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45932.674149652776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45932.674149652776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45932.674149652776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45932.674149652776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45932.674149652776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45932.674149652776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45932.674149652776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45932.674149652776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45932.674149652776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45932.674149652776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45932.674149652776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45932.674149652776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45932.674149652776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45932.674149652776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45932.674149652776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45932.674149652776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45932.674149652776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45932.674149652776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45932.674149652776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45932.674149652776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45932.674149652776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45932.674149652776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45932.674149652776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45932.674149652776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45932.674149652776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45932.674149652776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45932.674149652776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45932.674149652776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45932.674149652776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45932.674149652776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45932.674149652776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45932.674149652776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45932.674149652776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45932.674149652776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45932.674149652776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45932.674149652776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45932.674149652776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45932.674149652776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45932.674149652776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45932.674149652776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45932.674149652776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45932.674149652776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45932.674149652776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45932.674149652776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45932.674149652776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45932.674149652776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45932.674149652776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45932.674149652776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45932.674149652776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45932.674149652776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45932.674149652776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45932.674149652776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45932.674149652776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45932.674149652776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45932.674149652776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45932.674149652776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45932.674149652776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45932.674149652776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45932.674149652776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45932.674149652776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45932.674149652776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45932.674149652776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45932.674149652776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45932.674149652776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45932.674149652776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45932.674149652776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45932.674149652776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45932.674149652776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45932.674149652776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45932.674149652776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45932.674149652776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45932.674149652776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45932.674149652776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45932.674149652776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45932.674149652776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45932.674149652776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45932.674149652776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45932.674149652776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45932.674149652776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45932.674149652776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45932.674149652776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45932.674149652776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45932.674149652776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45932.674149652776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45932.674149652776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45932.674149652776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45932.674149652776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45932.674149652776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45932.674149652776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45932.674149652776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45932.674149652776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45932.674149652776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45932.674149652776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45932.674149652776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45932.674149652776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45932.674149652776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45932.674149652776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45932.674149652776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45932.674149652776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45932.674149652776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45932.674149652776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45932.674149652776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45932.674149652776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45932.674149652776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45932.674149652776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45932.674149652776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45932.674149652776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45932.674149652776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45932.674149652776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45932.674149652776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45932.674149652776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45932.674149652776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45932.674149652776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45932.674149652776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45932.674149652776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45932.674149652776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45932.674149652776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45932.674149652776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45932.674149652776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45932.674149652776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45932.674149652776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45932.674149652776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45932.674149652776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45932.674149652776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45932.674149652776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45932.674149652776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45932.674149652776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45932.674149652776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45932.674149652776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45932.674149652776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45932.674149652776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45932.674149652776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45932.674149652776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45932.674149652776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45932.674149652776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45932.674149652776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45932.674149652776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45932.674149652776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45932.674149652776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45932.674149652776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45932.674149652776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45932.674149652776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45932.674149652776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45932.674149652776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45932.674149652776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45932.674149652776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45932.674149652776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45932.674149652776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45932.674149652776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45932.674149652776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45932.674149652776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45932.674149652776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45932.674149652776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45932.674149652776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45932.674149652776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45932.674149652776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45932.674149652776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45932.674149652776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45932.674149652776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45932.674149652776</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C12" sqref="C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229.19343171295623</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1.7838715277757728</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39064</v>
      </c>
      <c r="E4" s="112" t="s">
        <v>38964</v>
      </c>
      <c r="F4" s="113"/>
      <c r="G4" s="114">
        <f ca="1">IFERROR(NOW()-F4,"")</f>
        <v>45932.674149305552</v>
      </c>
      <c r="H4" s="113">
        <v>45932.628425925926</v>
      </c>
      <c r="I4" s="110" t="str">
        <f>IFERROR(VLOOKUP(D4,DB!A:F,6,0),"")</f>
        <v>SCECO</v>
      </c>
      <c r="J4" s="110" t="str">
        <f>IFERROR(VLOOKUP(D4,DB!A:G,7,0),"")</f>
        <v>Dead</v>
      </c>
      <c r="K4" s="115" t="s">
        <v>39065</v>
      </c>
      <c r="L4" s="107" t="str">
        <f>IFERROR(VLOOKUP(D4,DB!A:I,9,0),"")</f>
        <v>Latis</v>
      </c>
    </row>
    <row r="5" spans="1:16" ht="15" customHeight="1">
      <c r="A5" s="110"/>
      <c r="B5" s="110" t="str">
        <f>IFERROR(VLOOKUP(D5,DB!A:K,11,0),"")</f>
        <v/>
      </c>
      <c r="C5" s="111"/>
      <c r="D5" s="107"/>
      <c r="E5" s="112"/>
      <c r="F5" s="113"/>
      <c r="G5" s="114">
        <f ca="1">IFERROR(NOW()-F5,"")</f>
        <v>45932.674149305552</v>
      </c>
      <c r="H5" s="113"/>
      <c r="I5" s="110" t="str">
        <f>IFERROR(VLOOKUP(D5,DB!A:F,6,0),"")</f>
        <v/>
      </c>
      <c r="J5" s="110" t="str">
        <f>IFERROR(VLOOKUP(D5,DB!A:G,7,0),"")</f>
        <v/>
      </c>
      <c r="K5" s="115"/>
      <c r="L5" s="107" t="str">
        <f>IFERROR(VLOOKUP(D5,DB!A:I,9,0),"")</f>
        <v/>
      </c>
    </row>
    <row r="6" spans="1:16" ht="15" customHeight="1">
      <c r="A6" s="110"/>
      <c r="B6" s="110" t="str">
        <f>IFERROR(VLOOKUP(#REF!,DB!A:K,11,0),"")</f>
        <v/>
      </c>
      <c r="C6" s="111"/>
      <c r="D6" s="107"/>
      <c r="E6" s="112"/>
      <c r="F6" s="113"/>
      <c r="G6" s="114">
        <f ca="1">IFERROR(NOW()-F6,"")</f>
        <v>45932.674149305552</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4"/>
      <c r="E7" s="112"/>
      <c r="F7" s="113"/>
      <c r="G7" s="114">
        <f ca="1">IFERROR(NOW()-F7,"")</f>
        <v>45932.674149305552</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45932.674149305552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45932.674149305552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45932.674149305552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45932.674149305552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45932.674149305552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45932.674149305552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45932.674149305552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45932.674149305552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45932.674149305552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45932.674149305552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45932.674149305552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45932.674149305552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45932.674149305552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45932.674149305552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45932.674149305552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45932.674149305552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45932.674149305552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45932.674149305552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45932.674149305552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45932.674149305552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45932.674149305552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45932.674149305552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45932.674149305552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45932.674149305552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45932.674149305552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45932.674149305552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45932.674149305552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45932.674149305552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45932.674149305552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45932.674149305552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45932.674149305552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45932.674149305552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45932.674149305552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45932.674149305552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45932.674149305552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45932.674149305552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45932.674149305552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45932.674149305552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45932.674149305552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45932.674149305552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45932.674149305552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45932.674149305552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45932.674149305552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45932.674149305552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45932.674149305552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45932.674149305552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45932.674149305552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45932.674149305552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45932.674149305552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45932.674149305552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45932.674149305552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45932.674149305552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45932.674149305552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45932.674149305552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45932.674149305552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45932.674149305552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45932.674149305552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45932.674149305552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45932.674149305552</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40.842089467587357</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6.4852719907357823</v>
      </c>
      <c r="H3" s="38">
        <v>45926.158159722225</v>
      </c>
      <c r="I3" s="37" t="str">
        <f>IFERROR(VLOOKUP(D3,DB!A:F,6,0),"")</f>
        <v>SCECO</v>
      </c>
      <c r="J3" s="37" t="str">
        <f>IFERROR(VLOOKUP(D3,DB!A:G,7,0),"")</f>
        <v>Good</v>
      </c>
      <c r="K3" s="37" t="s">
        <v>39069</v>
      </c>
      <c r="L3" s="37" t="str">
        <f>IFERROR(VLOOKUP(D3,DB!A:I,9,0),"")</f>
        <v>Latis</v>
      </c>
      <c r="M3" s="139"/>
    </row>
    <row r="4" spans="1:13" ht="30.75">
      <c r="A4" s="37" t="s">
        <v>39070</v>
      </c>
      <c r="B4" s="37" t="str">
        <f>IFERROR(VLOOKUP(D4,DB!A:K,11,0),"")</f>
        <v>R5</v>
      </c>
      <c r="C4" s="37">
        <v>1</v>
      </c>
      <c r="D4" s="37" t="s">
        <v>31970</v>
      </c>
      <c r="E4" s="37" t="s">
        <v>38964</v>
      </c>
      <c r="F4" s="38">
        <v>45932.381701388891</v>
      </c>
      <c r="G4" s="39">
        <f ca="1">IFERROR(NOW()-F4,"-")</f>
        <v>0.29244791666133096</v>
      </c>
      <c r="H4" s="38">
        <v>45932.37128472222</v>
      </c>
      <c r="I4" s="37" t="str">
        <f>IFERROR(VLOOKUP(D4,DB!A:F,6,0),"")</f>
        <v>SCECO</v>
      </c>
      <c r="J4" s="37" t="str">
        <f>IFERROR(VLOOKUP(D4,DB!A:G,7,0),"")</f>
        <v>No BB Design</v>
      </c>
      <c r="K4" s="37" t="s">
        <v>39071</v>
      </c>
      <c r="L4" s="37" t="str">
        <f>IFERROR(VLOOKUP(D4,DB!A:I,9,0),"")</f>
        <v>Latis</v>
      </c>
      <c r="M4" s="139"/>
    </row>
    <row r="5" spans="1:13" ht="15">
      <c r="A5" s="37"/>
      <c r="B5" s="37" t="str">
        <f>IFERROR(VLOOKUP(D5,DB!A:K,11,0),"")</f>
        <v/>
      </c>
      <c r="C5" s="37"/>
      <c r="D5" s="37"/>
      <c r="E5" s="37"/>
      <c r="F5" s="38"/>
      <c r="G5" s="39">
        <f ca="1">IFERROR(NOW()-F5,"-")</f>
        <v>45932.674149305552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45932.674149305552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45932.674149305552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45932.674149305552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45932.674149305552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45932.674149305552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45932.674149305552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45932.674149305552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45932.674149305552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45932.674149305552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45932.674149305552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45932.674149305552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45932.674149305552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45932.674149305552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45932.674149305552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45932.674149305552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45932.674149305552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45932.674149305552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45932.674149305552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45932.674149305552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45932.674149305552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45932.674149305552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45932.674149305552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45932.674149305552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45932.674149305552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45932.674149305552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45932.674149305552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45932.674149305552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45932.674149305552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45932.674149305552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45932.674149305552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45932.674149305552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45932.674149305552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45932.674149305552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45932.674149305552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45932.674149305552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45932.674149305552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45932.674149305552</v>
      </c>
      <c r="H42" s="38"/>
      <c r="I42" s="37" t="str">
        <f>IFERROR(VLOOKUP(D42,DB!A:F,6,0),"")</f>
        <v/>
      </c>
      <c r="J42" s="37" t="str">
        <f>IFERROR(VLOOKUP(D42,DB!A:G,7,0),"")</f>
        <v/>
      </c>
      <c r="K42" s="37"/>
      <c r="L42" s="37" t="str">
        <f>IFERROR(VLOOKUP(D42,DB!A:I,9,0),"")</f>
        <v/>
      </c>
      <c r="M42" s="139"/>
    </row>
    <row r="43" spans="1:13" ht="15">
      <c r="A43" s="92"/>
      <c r="B43" s="92" t="str">
        <f>IFERROR(VLOOKUP(D43,DB!A:K,11,0),"")</f>
        <v/>
      </c>
      <c r="C43" s="92"/>
      <c r="D43" s="92"/>
      <c r="E43" s="92"/>
      <c r="F43" s="134"/>
      <c r="G43" s="135">
        <f ca="1">IFERROR(NOW()-F43,"-")</f>
        <v>45932.674149305552</v>
      </c>
      <c r="H43" s="134"/>
      <c r="I43" s="92" t="str">
        <f>IFERROR(VLOOKUP(D43,DB!A:F,6,0),"")</f>
        <v/>
      </c>
      <c r="J43" s="92" t="str">
        <f>IFERROR(VLOOKUP(D43,DB!A:G,7,0),"")</f>
        <v/>
      </c>
      <c r="K43" s="92"/>
      <c r="L43" s="92" t="str">
        <f>IFERROR(VLOOKUP(D43,DB!A:I,9,0),"")</f>
        <v/>
      </c>
      <c r="M43" s="139"/>
    </row>
    <row r="44" spans="1:13" ht="15">
      <c r="A44" s="37"/>
      <c r="B44" s="37" t="str">
        <f>IFERROR(VLOOKUP(D44,DB!A:K,11,0),"")</f>
        <v/>
      </c>
      <c r="C44" s="37"/>
      <c r="D44" s="37"/>
      <c r="E44" s="37"/>
      <c r="F44" s="38"/>
      <c r="G44" s="39">
        <f ca="1">IFERROR(NOW()-F44,"-")</f>
        <v>45932.674149305552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45932.674149305552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45932.674149305552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45932.674149305552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45932.674149305552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45932.674149305552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45932.674149305552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45932.674149305552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45932.674149305552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45932.674149305552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45932.674149305552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45932.674149305552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45932.674149305552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45932.674149305552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45932.674149305552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45932.674149305552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45932.674149305552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45932.674149305552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45932.674149305552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45932.674149305552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45932.674149305552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45932.674149305552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45932.674149305552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45932.674149305552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45932.674149305552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45932.674149305552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45932.674149305552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45932.674149305552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45932.674149305552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45932.674149305552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45932.674149305552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45932.674149305552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45932.674149305552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45932.674149305552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45932.674149305552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45932.674149305552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45932.674149305552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45932.674149305552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45932.674149305552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45932.674149305552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45932.674149305552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45932.674149305552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45932.674149305552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45932.674149305552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45932.674149305552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45932.674149305552</v>
      </c>
      <c r="H89" s="38"/>
      <c r="I89" s="37" t="str">
        <f>IFERROR(VLOOKUP(D89,DB!A:F,6,0),"")</f>
        <v/>
      </c>
      <c r="J89" s="37" t="str">
        <f>IFERROR(VLOOKUP(D89,DB!A:G,7,0),"")</f>
        <v/>
      </c>
      <c r="K89" s="37"/>
      <c r="L89" s="37" t="str">
        <f>IFERROR(VLOOKUP(D89,DB!A:I,9,0),"")</f>
        <v/>
      </c>
      <c r="M89" s="139"/>
    </row>
    <row r="90" spans="1:13" ht="15">
      <c r="A90" s="92"/>
      <c r="B90" s="92" t="str">
        <f>IFERROR(VLOOKUP(D90,DB!A:K,11,0),"")</f>
        <v/>
      </c>
      <c r="C90" s="92"/>
      <c r="D90" s="92"/>
      <c r="E90" s="92"/>
      <c r="F90" s="134"/>
      <c r="G90" s="135">
        <f ca="1">IFERROR(NOW()-F90,"-")</f>
        <v>45932.674149305552</v>
      </c>
      <c r="H90" s="134"/>
      <c r="I90" s="92" t="str">
        <f>IFERROR(VLOOKUP(D90,DB!A:F,6,0),"")</f>
        <v/>
      </c>
      <c r="J90" s="92" t="str">
        <f>IFERROR(VLOOKUP(D90,DB!A:G,7,0),"")</f>
        <v/>
      </c>
      <c r="K90" s="92"/>
      <c r="L90" s="92" t="str">
        <f>IFERROR(VLOOKUP(D90,DB!A:I,9,0),"")</f>
        <v/>
      </c>
      <c r="M90" s="139"/>
    </row>
    <row r="91" spans="1:13" ht="15">
      <c r="A91" s="92"/>
      <c r="B91" s="92" t="str">
        <f>IFERROR(VLOOKUP(D91,DB!A:K,11,0),"")</f>
        <v/>
      </c>
      <c r="C91" s="92"/>
      <c r="D91" s="92"/>
      <c r="E91" s="92"/>
      <c r="F91" s="134"/>
      <c r="G91" s="135">
        <f ca="1">IFERROR(NOW()-F91,"-")</f>
        <v>45932.674149305552</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45932.674149305552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45932.674149305552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45932.674149305552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45932.674149305552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45932.674149305552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45932.674149305552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45932.674149305552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45932.674149305552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45932.674149305552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45932.674149305552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45932.674149305552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45932.674149305552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45932.674149305552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45932.674149305552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45932.674149305552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45932.674149305552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45932.674149305552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45932.674149305552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45932.674149305552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45932.674149305552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45932.674149305552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45932.674149305552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45932.674149305552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45932.674149305552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45932.674149305552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45932.674149305552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45932.674149305552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45932.674149305552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45932.674149305552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45932.674149305552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45932.674149305552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45932.674149305552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45932.674149305552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45932.674149305552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45932.674149305552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45932.674149305552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45932.674149305552</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45932.674149305552</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45932.674149305552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45932.674149305552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45932.674149305552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45932.674149305552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45932.674149305552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45932.674149305552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45932.674149305552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45932.674149305552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45932.674149305552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45932.674149305552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45932.674149305552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45932.674149305552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45932.674149305552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45932.674149305552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45932.674149305552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45932.674149305552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45932.674149305552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45932.674149305552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45932.674149305552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45932.674149305552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45932.674149305552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45932.674149305552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45932.674149305552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45932.674149305552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45932.674149305552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45932.674149305552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45932.674149305552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45932.674149305552</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45932.674149305552</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45932.674149305552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45932.674149305552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45932.674149305552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45932.674149305552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45932.674149305552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45932.674149305552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45932.674149305552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45932.674149305552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45932.674149305552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45932.674149305552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45932.674149305552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45932.674149305552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45932.674149305552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45932.674149305552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45932.674149305552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45932.674149305552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45932.674149305552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45932.674149305552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45932.674149305552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45932.674149305552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45932.674149305552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45932.674149305552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45932.674149305552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45932.674149305552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45932.674149305552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45932.674149305552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45932.674149305552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45932.674149305552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45932.674149305552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45932.674149305552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45932.674149305552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45932.674149305552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45932.674149305552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45932.674149305552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45932.674149305552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45932.674149305552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45932.674149305552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45932.674149305552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45932.674149305552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45932.674149305552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45932.674149305552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45932.674149305552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45932.674149305552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45932.674149305552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45932.674149305552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45932.674149305552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45932.674149305552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45932.674149305552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45932.674149305552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45932.674149305552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45932.674149305552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45932.674149305552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45932.674149305552</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45932.674149305552</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tabSelected="1" workbookViewId="0">
      <selection activeCell="F8" sqref="F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39072</v>
      </c>
      <c r="B2" s="140" t="s">
        <v>5398</v>
      </c>
      <c r="C2" s="140">
        <v>1</v>
      </c>
      <c r="D2" s="140" t="s">
        <v>32861</v>
      </c>
      <c r="E2" s="140" t="s">
        <v>39073</v>
      </c>
      <c r="F2" s="141">
        <v>45929.14371527778</v>
      </c>
      <c r="G2" s="142">
        <f ca="1">IFERROR(NOW()-F2,"-")</f>
        <v>3.5304340277725714</v>
      </c>
      <c r="H2" s="140">
        <v>45929.455266203702</v>
      </c>
      <c r="I2" s="140" t="str">
        <f>IFERROR(VLOOKUP(D2,DB!A:F,6,0),"")</f>
        <v>SCECO</v>
      </c>
      <c r="J2" s="140" t="str">
        <f>IFERROR(VLOOKUP(D2,DB!A:G,7,0),"")</f>
        <v>In progress</v>
      </c>
      <c r="K2" s="140" t="s">
        <v>39074</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39075</v>
      </c>
      <c r="B3" s="140" t="s">
        <v>5398</v>
      </c>
      <c r="C3" s="140">
        <v>1</v>
      </c>
      <c r="D3" s="140" t="s">
        <v>34463</v>
      </c>
      <c r="E3" s="140" t="s">
        <v>39073</v>
      </c>
      <c r="F3" s="141">
        <v>45926.772847222222</v>
      </c>
      <c r="G3" s="142">
        <f ca="1">IFERROR(NOW()-F3,"-")</f>
        <v>5.9013020833299379</v>
      </c>
      <c r="H3" s="140">
        <v>45927.449074074102</v>
      </c>
      <c r="I3" s="140" t="str">
        <f>IFERROR(VLOOKUP(D3,DB!A:F,6,0),"")</f>
        <v>SCECO</v>
      </c>
      <c r="J3" s="140" t="str">
        <f>IFERROR(VLOOKUP(D3,DB!A:G,7,0),"")</f>
        <v>Weak</v>
      </c>
      <c r="K3" s="140" t="s">
        <v>39074</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39076</v>
      </c>
      <c r="B4" s="140" t="s">
        <v>5398</v>
      </c>
      <c r="C4" s="140">
        <v>1</v>
      </c>
      <c r="D4" s="140" t="s">
        <v>33408</v>
      </c>
      <c r="E4" s="140" t="s">
        <v>39073</v>
      </c>
      <c r="F4" s="141">
        <v>45931.800995370373</v>
      </c>
      <c r="G4" s="142">
        <f ca="1">IFERROR(NOW()-F4,"-")</f>
        <v>0.87315393517928896</v>
      </c>
      <c r="H4" s="141">
        <v>45931.881805555553</v>
      </c>
      <c r="I4" s="140" t="str">
        <f>IFERROR(VLOOKUP(D4,DB!A:F,6,0),"")</f>
        <v>SCECO</v>
      </c>
      <c r="J4" s="140" t="str">
        <f>IFERROR(VLOOKUP(D4,DB!A:G,7,0),"")</f>
        <v>Dead</v>
      </c>
      <c r="K4" s="140" t="s">
        <v>39074</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39077</v>
      </c>
      <c r="B5" s="140" t="str">
        <f>IFERROR(VLOOKUP(D5,DB!A:K,11,0),"")</f>
        <v>R6</v>
      </c>
      <c r="C5" s="140">
        <v>2</v>
      </c>
      <c r="D5" s="140" t="s">
        <v>38735</v>
      </c>
      <c r="E5" s="140" t="s">
        <v>38964</v>
      </c>
      <c r="F5" s="143">
        <v>45932.56527777778</v>
      </c>
      <c r="G5" s="142">
        <f ca="1">IFERROR(NOW()-F5,"-")</f>
        <v>0.10887152777286246</v>
      </c>
      <c r="H5" s="143">
        <v>45932.600636574076</v>
      </c>
      <c r="I5" s="140" t="str">
        <f>IFERROR(VLOOKUP(D5,DB!A:F,6,0),"")</f>
        <v>Generator-SG</v>
      </c>
      <c r="J5" s="140" t="str">
        <f>IFERROR(VLOOKUP(D5,DB!A:G,7,0),"")</f>
        <v>Good</v>
      </c>
      <c r="K5" s="140" t="s">
        <v>39078</v>
      </c>
      <c r="L5" s="140" t="str">
        <f>IFERROR(VLOOKUP(D5,DB!A:I,9,0),"")</f>
        <v>Latis</v>
      </c>
    </row>
    <row r="6" spans="1:16383" ht="31.5" customHeight="1">
      <c r="A6" s="121" t="s">
        <v>39079</v>
      </c>
      <c r="B6" s="140" t="str">
        <f>IFERROR(VLOOKUP(D6,DB!A:K,11,0),"")</f>
        <v>R6</v>
      </c>
      <c r="C6" s="140">
        <v>4</v>
      </c>
      <c r="D6" s="140" t="s">
        <v>38903</v>
      </c>
      <c r="E6" s="140" t="s">
        <v>38964</v>
      </c>
      <c r="F6" s="143">
        <v>45932.626550925925</v>
      </c>
      <c r="G6" s="142">
        <f t="shared" ref="G6:G17" ca="1" si="0">IFERROR(NOW()-F6,"-")</f>
        <v>4.759837962774327E-2</v>
      </c>
      <c r="H6" s="143">
        <v>45932.645150462966</v>
      </c>
      <c r="I6" s="140" t="str">
        <f>IFERROR(VLOOKUP(D6,DB!A:F,6,0),"")</f>
        <v>SCECO</v>
      </c>
      <c r="J6" s="140" t="str">
        <f>IFERROR(VLOOKUP(D6,DB!A:G,7,0),"")</f>
        <v>Dead</v>
      </c>
      <c r="K6" s="140"/>
      <c r="L6" s="140" t="str">
        <f>IFERROR(VLOOKUP(D6,DB!A:I,9,0),"")</f>
        <v>Latis</v>
      </c>
    </row>
    <row r="7" spans="1:16383" ht="31.5" customHeight="1">
      <c r="A7" s="121"/>
      <c r="B7" s="140" t="str">
        <f>IFERROR(VLOOKUP(D7,DB!A:K,11,0),"")</f>
        <v/>
      </c>
      <c r="C7" s="140"/>
      <c r="D7" s="140"/>
      <c r="E7" s="140"/>
      <c r="F7" s="143"/>
      <c r="G7" s="142">
        <f t="shared" ca="1" si="0"/>
        <v>45932.674149305552</v>
      </c>
      <c r="H7" s="143"/>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3"/>
      <c r="G8" s="142">
        <f t="shared" ca="1" si="0"/>
        <v>45932.674149305552</v>
      </c>
      <c r="H8" s="143"/>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3"/>
      <c r="G9" s="142">
        <f t="shared" ca="1" si="0"/>
        <v>45932.674149305552</v>
      </c>
      <c r="H9" s="143"/>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3"/>
      <c r="G10" s="142">
        <f t="shared" ca="1" si="0"/>
        <v>45932.674149305552</v>
      </c>
      <c r="H10" s="143"/>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3"/>
      <c r="G11" s="142">
        <f t="shared" ca="1" si="0"/>
        <v>45932.674149305552</v>
      </c>
      <c r="H11" s="143"/>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3"/>
      <c r="G12" s="142">
        <f t="shared" ca="1" si="0"/>
        <v>45932.674149305552</v>
      </c>
      <c r="H12" s="143"/>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3"/>
      <c r="G13" s="142">
        <f t="shared" ca="1" si="0"/>
        <v>45932.674149305552</v>
      </c>
      <c r="H13" s="143"/>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3"/>
      <c r="G14" s="142">
        <f t="shared" ca="1" si="0"/>
        <v>45932.674149305552</v>
      </c>
      <c r="H14" s="143"/>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3"/>
      <c r="G15" s="142">
        <f t="shared" ca="1" si="0"/>
        <v>45932.674149305552</v>
      </c>
      <c r="H15" s="143"/>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3"/>
      <c r="G16" s="142">
        <f t="shared" ca="1" si="0"/>
        <v>45932.674149305552</v>
      </c>
      <c r="H16" s="143"/>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3"/>
      <c r="G17" s="142">
        <f t="shared" ca="1" si="0"/>
        <v>45932.674149305552</v>
      </c>
      <c r="H17" s="143"/>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45932.674149305552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45932.674149305552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45932.674149305552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45932.674149305552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45932.674149305552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45932.674149305552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45932.674149305552</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45932.674149305552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45932.674149305552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45932.674149305552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45932.674149305552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45932.674149305552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45932.674149305552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45932.674149305552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45932.674149305552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45932.674149305552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45932.674149305552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45932.674149305552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45932.674149305552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45932.674149305552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45932.674149305552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45932.674149305552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45932.674149305552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45932.674149305552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45932.674149305552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45932.674149305552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45932.674149305552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45932.674149305552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45932.674149305552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45932.674149305552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45932.674149305552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45932.674149305552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45932.674149305552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45932.674149305552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45932.674149305552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45932.674149305552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45932.674149305552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45932.674149305552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45932.674149305552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45932.674149305552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45932.674149305552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45932.674149305552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45932.674149305552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45932.674149305552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45932.674149305552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45932.674149305552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45932.674149305552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45932.674149305552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45932.674149305552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45932.674149305552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45932.674149305552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45932.674149305552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45932.674149305552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45932.674149305552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45932.674149305552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45932.674149305552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45932.674149305552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45932.674149305552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45932.674149305552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45932.674149305552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45932.674149305552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45932.674149305552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45932.674149305552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45932.674149305552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45932.674149305552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45932.674149305552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45932.674149305552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45932.674149305552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45932.674149305552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45932.674149305552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45932.674149305552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45932.674149305552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45932.674149305552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45932.674149305552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45932.674149305552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45932.674149305552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45932.674149305552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45932.674149305552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45932.674149305552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45932.674149305552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45932.674149305552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45932.674149305552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45932.674149305552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45932.674149305552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45932.674149305552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45932.674149305552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45932.674149305552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45932.674149305552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45932.674149305552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45932.674149305552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45932.674149305552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45932.674149305552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45932.674149305552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45932.674149305552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45932.674149305552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45932.674149305552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45932.674149305552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45932.674149305552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45932.674149305552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45932.674149305552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45932.674149305552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45932.674149305552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45932.674149305552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45932.674149305552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45932.674149305552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45932.674149305552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45932.674149305552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45932.674149305552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45932.674149305552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45932.674149305552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45932.674149305552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45932.674149305552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45932.674149305552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45932.674149305552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45932.674149305552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45932.674149305552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45932.674149305552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45932.674149305552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45932.674149305552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45932.674149305552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45932.674149305552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45932.674149305552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45932.674149305552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45932.674149305552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45932.674149305552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45932.674149305552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45932.674149305552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45932.674149305552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45932.674149305552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45932.674149305552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45932.674149305552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45932.674149305552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45932.674149305552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45932.674149305552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45932.674149305552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45932.674149305552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45932.674149305552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45932.674149305552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45932.674149305552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45932.674149305552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45932.674149305552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45932.674149305552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45932.674149305552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45932.674149305552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45932.674149305552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45932.674149305552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45932.674149305552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45932.674149305552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45932.674149305552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45932.674149305552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45932.674149305552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45932.674149305552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45932.674149305552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45932.674149305552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45932.674149305552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45932.674149305552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45932.674149305552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45932.674149305552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45932.674149305552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45932.674149305552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45932.674149305552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45932.674149305552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45932.674149305552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45932.674149305552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45932.674149305552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45932.674149305552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45932.674149305552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45932.674149305552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45932.674149305552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45932.674149305552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45932.674149305552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45932.674149305552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45932.674149305552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45932.674149305552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45932.674149305552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45932.674149305552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45932.674149305552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45932.674149305552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45932.674149305552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45932.674149305552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45932.674149305552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45932.674149305552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45932.674149305552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45932.674149305552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45932.674149305552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45932.674149305552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45932.674149305552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45932.674149305552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45932.674149305552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45932.674149305552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45932.674149305552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45932.674149305552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45932.674149305552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45932.674149305552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45932.674149305552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45932.674149305552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45932.674149305552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45932.674149305552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45932.674149305552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45932.674149305552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45932.674149305552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45932.674149305552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45932.674149305552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45932.674149305552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45932.674149305552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45932.674149305552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45932.674149305552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45932.674149305552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45932.674149305552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45932.674149305552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45932.674149305552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45932.674149305552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45932.674149305552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45932.674149305552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45932.674149305552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45932.674149305552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45932.674149305552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45932.674149305552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45932.674149305552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45932.674149305552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45932.674149305552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45932.674149305552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45932.674149305552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45932.674149305552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45932.674149305552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45932.674149305552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45932.674149305552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45932.674149305552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45932.674149305552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45932.674149305552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45932.674149305552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45932.674149305552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45932.674149305552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45932.674149305552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45932.674149305552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45932.674149305552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45932.674149305552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45932.674149305552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45932.674149305552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45932.674149305552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45932.674149305552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45932.674149305552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45932.674149305552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45932.674149305552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45932.674149305552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45932.674149305552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45932.674149305552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45932.674149305552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45932.674149305552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45932.674149305552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45932.674149305552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45932.674149305552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45932.674149305552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45932.674149305552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45932.674149305552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45932.674149305552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45932.674149305552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45932.674149305552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45932.674149305552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45932.674149305552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45932.674149305552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45932.674149305552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45932.674149305552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45932.674149305552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45932.674149305552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45932.674149305552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45932.674149305552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45932.674149305552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45932.674149305552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45932.674149305552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45932.674149305552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45932.674149305552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45932.674149305552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45932.674149305552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45932.674149305552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45932.674149305552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45932.674149305552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45932.674149305552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45932.674149305552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45932.674149305552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45932.674149305552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45932.674149305552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45932.674149305552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45932.674149305552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45932.674149305552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45932.674149305552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45932.674149305552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45932.674149305552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45932.674149305552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45932.674149305552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45932.674149305552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45932.674149305552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45932.674149305552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45932.674149305552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45932.674149305552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45932.674149305552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45932.674149305552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45932.674149305552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45932.674149305552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45932.674149305552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45932.674149305552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45932.674149305552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45932.674149305552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45932.674149305552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45932.674149305552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45932.674149305552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45932.674149305552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45932.674149305552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45932.674149305552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45932.674149305552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45932.674149305552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45932.674149305552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45932.674149305552</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2025-10-02T13:12:22Z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